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45" windowWidth="15360" windowHeight="8790" tabRatio="870"/>
  </bookViews>
  <sheets>
    <sheet name="прил 6" sheetId="5" r:id="rId1"/>
  </sheets>
  <definedNames>
    <definedName name="_xlnm._FilterDatabase" localSheetId="0" hidden="1">'прил 6'!$A$10:$I$117</definedName>
    <definedName name="_xlnm.Print_Area" localSheetId="0">'прил 6'!$A$1:$I$117</definedName>
  </definedNames>
  <calcPr calcId="144525"/>
</workbook>
</file>

<file path=xl/calcChain.xml><?xml version="1.0" encoding="utf-8"?>
<calcChain xmlns="http://schemas.openxmlformats.org/spreadsheetml/2006/main">
  <c r="G92" i="5"/>
  <c r="G13"/>
  <c r="G19"/>
  <c r="G21"/>
  <c r="G70"/>
  <c r="I74"/>
  <c r="H74"/>
  <c r="G74"/>
  <c r="G69"/>
  <c r="I72"/>
  <c r="H72"/>
  <c r="G72"/>
  <c r="G56"/>
  <c r="I63"/>
  <c r="H63"/>
  <c r="G63"/>
  <c r="I61"/>
  <c r="H61"/>
  <c r="G61"/>
  <c r="G17"/>
  <c r="I114"/>
  <c r="H114"/>
  <c r="G114"/>
  <c r="I106"/>
  <c r="I105"/>
  <c r="I104"/>
  <c r="I103"/>
  <c r="I102"/>
  <c r="G106"/>
  <c r="G105"/>
  <c r="G104"/>
  <c r="G103"/>
  <c r="G102"/>
  <c r="I107"/>
  <c r="H107"/>
  <c r="H106"/>
  <c r="H105"/>
  <c r="H104"/>
  <c r="H103"/>
  <c r="H102"/>
  <c r="G107"/>
  <c r="I82"/>
  <c r="H82"/>
  <c r="G82"/>
  <c r="I100"/>
  <c r="I99"/>
  <c r="H100"/>
  <c r="H99"/>
  <c r="G100"/>
  <c r="G99"/>
  <c r="I97"/>
  <c r="I96"/>
  <c r="H97"/>
  <c r="H96"/>
  <c r="G97"/>
  <c r="G96"/>
  <c r="I94"/>
  <c r="I93"/>
  <c r="I92"/>
  <c r="I90"/>
  <c r="H94"/>
  <c r="H93"/>
  <c r="H92"/>
  <c r="G94"/>
  <c r="G93"/>
  <c r="I88"/>
  <c r="I87"/>
  <c r="I86"/>
  <c r="I85"/>
  <c r="I84"/>
  <c r="H88"/>
  <c r="H87"/>
  <c r="H86"/>
  <c r="H85"/>
  <c r="H84"/>
  <c r="G88"/>
  <c r="G87"/>
  <c r="G86"/>
  <c r="G85"/>
  <c r="G84"/>
  <c r="I70"/>
  <c r="I69"/>
  <c r="I68"/>
  <c r="I67"/>
  <c r="I66"/>
  <c r="I65"/>
  <c r="H70"/>
  <c r="H69"/>
  <c r="H68"/>
  <c r="H67"/>
  <c r="G68"/>
  <c r="G67"/>
  <c r="G66"/>
  <c r="G65"/>
  <c r="I57"/>
  <c r="H57"/>
  <c r="G57"/>
  <c r="I59"/>
  <c r="H59"/>
  <c r="G59"/>
  <c r="I53"/>
  <c r="H53"/>
  <c r="I54"/>
  <c r="H54"/>
  <c r="G54"/>
  <c r="I46"/>
  <c r="H46"/>
  <c r="G46"/>
  <c r="I48"/>
  <c r="H48"/>
  <c r="G48"/>
  <c r="I40"/>
  <c r="H40"/>
  <c r="H39"/>
  <c r="H38"/>
  <c r="G40"/>
  <c r="G39"/>
  <c r="G38"/>
  <c r="I36"/>
  <c r="I35"/>
  <c r="I34"/>
  <c r="H36"/>
  <c r="H35"/>
  <c r="H34"/>
  <c r="G36"/>
  <c r="G35"/>
  <c r="G34"/>
  <c r="I32"/>
  <c r="I31"/>
  <c r="I30"/>
  <c r="I29"/>
  <c r="H32"/>
  <c r="H31"/>
  <c r="H30"/>
  <c r="H29"/>
  <c r="G32"/>
  <c r="I22"/>
  <c r="H22"/>
  <c r="G22"/>
  <c r="I24"/>
  <c r="H24"/>
  <c r="G24"/>
  <c r="H113"/>
  <c r="H112"/>
  <c r="H111"/>
  <c r="I113"/>
  <c r="I112"/>
  <c r="I111"/>
  <c r="H110"/>
  <c r="H109"/>
  <c r="I110"/>
  <c r="I109"/>
  <c r="G113"/>
  <c r="G112"/>
  <c r="G111"/>
  <c r="G110"/>
  <c r="G53"/>
  <c r="H16"/>
  <c r="H15"/>
  <c r="H14"/>
  <c r="I16"/>
  <c r="I15"/>
  <c r="I14"/>
  <c r="H26"/>
  <c r="I26"/>
  <c r="G26"/>
  <c r="G16"/>
  <c r="G15"/>
  <c r="G14"/>
  <c r="G31"/>
  <c r="G30"/>
  <c r="G29"/>
  <c r="G109"/>
  <c r="I39"/>
  <c r="I38"/>
  <c r="I42"/>
  <c r="G90"/>
  <c r="H91"/>
  <c r="H90"/>
  <c r="I91"/>
  <c r="H45"/>
  <c r="H44"/>
  <c r="H43"/>
  <c r="H42"/>
  <c r="H56"/>
  <c r="H52"/>
  <c r="H65"/>
  <c r="H66"/>
  <c r="I56"/>
  <c r="I52"/>
  <c r="G52"/>
  <c r="G51"/>
  <c r="G50"/>
  <c r="I51"/>
  <c r="I50"/>
  <c r="H51"/>
  <c r="H50"/>
  <c r="G45"/>
  <c r="G44"/>
  <c r="G43"/>
  <c r="G42"/>
  <c r="I21"/>
  <c r="I20"/>
  <c r="I19"/>
  <c r="H21"/>
  <c r="H20"/>
  <c r="H19"/>
  <c r="H13"/>
  <c r="G20"/>
  <c r="I13"/>
  <c r="G91"/>
  <c r="H81"/>
  <c r="H80"/>
  <c r="H79"/>
  <c r="H78"/>
  <c r="H77"/>
  <c r="H76"/>
  <c r="H117"/>
  <c r="I81"/>
  <c r="I80"/>
  <c r="I79"/>
  <c r="I78"/>
  <c r="I77"/>
  <c r="I76"/>
  <c r="I117"/>
  <c r="G81"/>
  <c r="G80"/>
  <c r="G79"/>
  <c r="G78"/>
  <c r="G77"/>
  <c r="G76"/>
  <c r="G117"/>
</calcChain>
</file>

<file path=xl/sharedStrings.xml><?xml version="1.0" encoding="utf-8"?>
<sst xmlns="http://schemas.openxmlformats.org/spreadsheetml/2006/main" count="590" uniqueCount="241">
  <si>
    <t>Приложение 6</t>
  </si>
  <si>
    <t>Условно утвержденные</t>
  </si>
  <si>
    <t>Резервные средства</t>
  </si>
  <si>
    <t>Мероприятия в области спорта и физической культуры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</si>
  <si>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</si>
  <si>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</si>
  <si>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500</t>
  </si>
  <si>
    <t>Мобилизационная и вневойсковая подготовка</t>
  </si>
  <si>
    <t>0409</t>
  </si>
  <si>
    <t>Муниципальная подпрограмма "Поддержка искусства и народного творчества"</t>
  </si>
  <si>
    <t>Непрограммные расходы отдельных органов местного самоуправления</t>
  </si>
  <si>
    <t>0503</t>
  </si>
  <si>
    <t>Благоустройство</t>
  </si>
  <si>
    <t>Муниципальная подпрограмма "Содействие развитию и модернизации улично-дорожной сети муниципального образования"</t>
  </si>
  <si>
    <t>Дорожное хозяйство (дорожные фонды)</t>
  </si>
  <si>
    <t>Муниципальная подпрограмма "Поддержка муниципальных проектов и мероприятий по благоустройству"</t>
  </si>
  <si>
    <t>870</t>
  </si>
  <si>
    <t>540</t>
  </si>
  <si>
    <t>Иные  межбюджетные трансферты</t>
  </si>
  <si>
    <t>Всего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</si>
  <si>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</si>
  <si>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</si>
  <si>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БЕЗОПАСНОСТЬ И ПРАВООХРАНИТЕЛЬНАЯ ДЕЯТЕЛЬНОСТЬ</t>
  </si>
  <si>
    <t>КУЛЬТУРА, КИНЕМАТОГРАФИЯ</t>
  </si>
  <si>
    <t>17</t>
  </si>
  <si>
    <t>19</t>
  </si>
  <si>
    <t>27</t>
  </si>
  <si>
    <t>28</t>
  </si>
  <si>
    <t>Целевая статья</t>
  </si>
  <si>
    <t>Вид расходов</t>
  </si>
  <si>
    <t>Другие общегосударственные вопросы</t>
  </si>
  <si>
    <t>Коммунальное хозяйство</t>
  </si>
  <si>
    <t>Культура</t>
  </si>
  <si>
    <t>1100</t>
  </si>
  <si>
    <t>0111</t>
  </si>
  <si>
    <t>0113</t>
  </si>
  <si>
    <t>1105</t>
  </si>
  <si>
    <t>0200</t>
  </si>
  <si>
    <t>0203</t>
  </si>
  <si>
    <t>40</t>
  </si>
  <si>
    <t>0300</t>
  </si>
  <si>
    <t>Национальная оборона</t>
  </si>
  <si>
    <t>13</t>
  </si>
  <si>
    <t>42</t>
  </si>
  <si>
    <t>43</t>
  </si>
  <si>
    <t>47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</si>
  <si>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</si>
  <si>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</si>
  <si>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</si>
  <si>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</si>
  <si>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</si>
  <si>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</si>
  <si>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/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</si>
  <si>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</si>
  <si>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</si>
  <si>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</si>
  <si>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</si>
  <si>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</si>
  <si>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</si>
  <si>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</si>
  <si>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</si>
  <si>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</si>
  <si>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</si>
  <si>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</si>
  <si>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Субсидии бюджетным учреждениям</t>
  </si>
  <si>
    <t>610</t>
  </si>
  <si>
    <t>ФИЗИЧЕСКАЯ КУЛЬТУРА И СПОРТ</t>
  </si>
  <si>
    <t>0800</t>
  </si>
  <si>
    <t>0801</t>
  </si>
  <si>
    <t>0104</t>
  </si>
  <si>
    <t>Национальная экономика</t>
  </si>
  <si>
    <t>0400</t>
  </si>
  <si>
    <t>№ строки</t>
  </si>
  <si>
    <t>1</t>
  </si>
  <si>
    <t>2</t>
  </si>
  <si>
    <t>3</t>
  </si>
  <si>
    <t>4</t>
  </si>
  <si>
    <t>5</t>
  </si>
  <si>
    <t>6</t>
  </si>
  <si>
    <t>7</t>
  </si>
  <si>
    <t>0100</t>
  </si>
  <si>
    <t>0102</t>
  </si>
  <si>
    <t>8</t>
  </si>
  <si>
    <t>9</t>
  </si>
  <si>
    <t>10</t>
  </si>
  <si>
    <t>11</t>
  </si>
  <si>
    <t>12</t>
  </si>
  <si>
    <t>0106</t>
  </si>
  <si>
    <t>Жилищно-коммунальное хозяйство</t>
  </si>
  <si>
    <t>0500</t>
  </si>
  <si>
    <t>0502</t>
  </si>
  <si>
    <t xml:space="preserve">Руководство и управление в сфере установленных функций органов местного самоуправления </t>
  </si>
  <si>
    <t>Непрограммные расходы  главы муниципального образования и местных администраций</t>
  </si>
  <si>
    <t>Резервные фонды местных администраций</t>
  </si>
  <si>
    <t>Предоставление субсидий бюджетным, автономным учреждениям и иным некоммерческим организациям</t>
  </si>
  <si>
    <t>600</t>
  </si>
  <si>
    <t>Другие вопросы в области физической культуры и спорта</t>
  </si>
  <si>
    <t>( руб.)</t>
  </si>
  <si>
    <t>18</t>
  </si>
  <si>
    <t>Жилищное хозяйство</t>
  </si>
  <si>
    <t>0501</t>
  </si>
  <si>
    <t xml:space="preserve"> </t>
  </si>
  <si>
    <t>Прочие мероприятия по благоустройству городских и сельских поселений,</t>
  </si>
  <si>
    <t>14</t>
  </si>
  <si>
    <t>15</t>
  </si>
  <si>
    <t>16</t>
  </si>
  <si>
    <t>20</t>
  </si>
  <si>
    <t>21</t>
  </si>
  <si>
    <t>22</t>
  </si>
  <si>
    <t>23</t>
  </si>
  <si>
    <t>24</t>
  </si>
  <si>
    <t>25</t>
  </si>
  <si>
    <t>26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</si>
  <si>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</si>
  <si>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</si>
  <si>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</si>
  <si>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</si>
  <si>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</si>
  <si>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</si>
  <si>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</si>
  <si>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</si>
  <si>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</si>
  <si>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</si>
  <si>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</si>
  <si>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</si>
  <si>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44</t>
  </si>
  <si>
    <t>45</t>
  </si>
  <si>
    <t>46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</si>
  <si>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</si>
  <si>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</si>
  <si>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</si>
  <si>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</si>
  <si>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</si>
  <si>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</si>
  <si>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</si>
  <si>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</si>
  <si>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</si>
  <si>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</si>
  <si>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</si>
  <si>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</si>
  <si>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</si>
  <si>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</si>
  <si>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</si>
  <si>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</si>
  <si>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</si>
  <si>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</si>
  <si>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</si>
  <si>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</si>
  <si>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</si>
  <si>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</si>
  <si>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</si>
  <si>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</si>
  <si>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</si>
  <si>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</si>
  <si>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</si>
  <si>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</si>
  <si>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</si>
  <si>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</si>
  <si>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</si>
  <si>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</si>
  <si>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</si>
  <si>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</si>
  <si>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</si>
  <si>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</si>
  <si>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</si>
  <si>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</si>
  <si>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Сумма на          2017 год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</si>
  <si>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</si>
  <si>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</si>
  <si>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</si>
  <si>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</si>
  <si>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</si>
  <si>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</si>
  <si>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</si>
  <si>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</si>
  <si>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</si>
  <si>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</si>
  <si>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Сумма на          2018 год</t>
  </si>
  <si>
    <t>0110000000</t>
  </si>
  <si>
    <t>0110060010</t>
  </si>
  <si>
    <t>0110060040</t>
  </si>
  <si>
    <t>0110060050</t>
  </si>
  <si>
    <t>0120000000</t>
  </si>
  <si>
    <t>0120060020</t>
  </si>
  <si>
    <t>0130000000</t>
  </si>
  <si>
    <t>0140000000</t>
  </si>
  <si>
    <t>0150005010</t>
  </si>
  <si>
    <t>0100000000</t>
  </si>
  <si>
    <t>0200000000</t>
  </si>
  <si>
    <t>0210000000</t>
  </si>
  <si>
    <t>0210044090</t>
  </si>
  <si>
    <t>сельского Совета депутатов</t>
  </si>
  <si>
    <t>62</t>
  </si>
  <si>
    <t>53</t>
  </si>
  <si>
    <t>850</t>
  </si>
  <si>
    <t>Уплата налогов, сборов и иных платежей</t>
  </si>
  <si>
    <t xml:space="preserve">Осуществление полномочий по созданию и обеспечению деятельности административных комиссий </t>
  </si>
  <si>
    <t xml:space="preserve">Осуществление первичного воинского учета на территориях, где отсутствуют военные комиссариаты 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</si>
  <si>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</si>
  <si>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Муниципальная подпрограмма "Развитие массовой физической культуры и спорта"</t>
  </si>
  <si>
    <t>на 2017 год и плановый период на 2018-2019 годов.</t>
  </si>
  <si>
    <t>Сумма на          2019 год</t>
  </si>
  <si>
    <t>0310</t>
  </si>
  <si>
    <t>Ведомственная структура расходов  бюджета Чухломинского сельсовета</t>
  </si>
  <si>
    <t>Администрация Чухломинского сельсовета Ирбейского района Красноярского края</t>
  </si>
  <si>
    <t>Муниципальная подпрограмма "Защита от чрезвычайных ситуаций природного и техногенного характера и обеспечение безопасности населения Чухломинского сельсовета"</t>
  </si>
  <si>
    <t>Муниципальная программа"Содействие развитию муниципального образования Чухломинский сельсовет "</t>
  </si>
  <si>
    <t>Муниципальная программа "Содействие развитию муниципального образования  Чухломинский сельсовет"</t>
  </si>
  <si>
    <t>2200000000</t>
  </si>
  <si>
    <t>2200004600</t>
  </si>
  <si>
    <t>2200007050</t>
  </si>
  <si>
    <t>2200075140</t>
  </si>
  <si>
    <t>2200051180</t>
  </si>
  <si>
    <t>0130028100</t>
  </si>
  <si>
    <t>Реализация мероприятий по обеспечению первичных мер пожарной безопасности</t>
  </si>
  <si>
    <t>Расходы на выплаты персоналу учреждения</t>
  </si>
  <si>
    <t>Муниципальная программа"Содействие развитию муниципального образования Чухломинский сельсовет"</t>
  </si>
  <si>
    <t>0110005010</t>
  </si>
  <si>
    <t>Мероприятия в области жилищного хозяйства (текущий и капитальный ремонт жилищного фонда)</t>
  </si>
  <si>
    <t>0110005020</t>
  </si>
  <si>
    <t>Мероприятие в области"Развитие и  модернизация объектов инфраструктуры "</t>
  </si>
  <si>
    <t>Мероприятие по содержанию мест захоронения</t>
  </si>
  <si>
    <t>Мероприятие по содержанию сетей  уличного  освещения</t>
  </si>
  <si>
    <t>01100000000</t>
  </si>
  <si>
    <t>Муниципальная программа  Чухломинского сельсовета "Развитие культуры"</t>
  </si>
  <si>
    <t>Обеспечение деятельности (оказание услуг) подведомственных учреждений в рамках подпрограммы</t>
  </si>
  <si>
    <t>0140004600</t>
  </si>
  <si>
    <t>к решению бюджета</t>
  </si>
  <si>
    <t xml:space="preserve">от _06.02.2017 г.__   № 5__ </t>
  </si>
  <si>
    <t>0130074120</t>
  </si>
  <si>
    <t>01300S4120</t>
  </si>
  <si>
    <t>01200S5080</t>
  </si>
  <si>
    <t>0120075080</t>
  </si>
  <si>
    <t>77</t>
  </si>
  <si>
    <t>99</t>
  </si>
  <si>
    <t>101</t>
  </si>
  <si>
    <t>102</t>
  </si>
  <si>
    <t>103</t>
  </si>
  <si>
    <t>104</t>
  </si>
  <si>
    <t>105</t>
  </si>
  <si>
    <t>853</t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</si>
</sst>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color indexed="8"/>
      <name val="Calibri"/>
      <family val="2"/>
      <charset val="204"/>
    </font>
    <font>
      <sz val="10"/>
      <name val="Arial"/>
      <family val="2"/>
    </font>
    <font>
      <sz val="12"/>
      <color indexed="10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u/>
      <sz val="14"/>
      <name val="Arial"/>
      <family val="2"/>
      <charset val="204"/>
    </font>
    <font>
      <sz val="14"/>
      <color indexed="10"/>
      <name val="Arial"/>
      <family val="2"/>
      <charset val="204"/>
    </font>
    <font>
      <b/>
      <sz val="14"/>
      <color indexed="10"/>
      <name val="Arial"/>
      <family val="2"/>
      <charset val="204"/>
    </font>
    <font>
      <i/>
      <sz val="14"/>
      <name val="Arial"/>
      <family val="2"/>
      <charset val="204"/>
    </font>
    <font>
      <sz val="14"/>
      <color indexed="53"/>
      <name val="Arial"/>
      <family val="2"/>
      <charset val="204"/>
    </font>
    <font>
      <b/>
      <i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/>
    <xf numFmtId="0" fontId="7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left" vertical="center"/>
    </xf>
    <xf numFmtId="4" fontId="9" fillId="0" borderId="0" xfId="0" applyNumberFormat="1" applyFont="1" applyFill="1" applyAlignment="1">
      <alignment horizontal="center" vertical="center"/>
    </xf>
    <xf numFmtId="4" fontId="8" fillId="0" borderId="0" xfId="1" applyNumberFormat="1" applyFont="1" applyFill="1" applyAlignment="1">
      <alignment vertical="center"/>
    </xf>
    <xf numFmtId="4" fontId="8" fillId="0" borderId="0" xfId="1" applyNumberFormat="1" applyFont="1" applyFill="1" applyAlignment="1">
      <alignment horizontal="center" vertical="center"/>
    </xf>
    <xf numFmtId="4" fontId="8" fillId="0" borderId="0" xfId="1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center" vertical="top"/>
    </xf>
    <xf numFmtId="49" fontId="8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49" fontId="10" fillId="0" borderId="0" xfId="0" applyNumberFormat="1" applyFont="1" applyFill="1" applyAlignment="1">
      <alignment horizontal="center" vertical="center"/>
    </xf>
    <xf numFmtId="4" fontId="8" fillId="0" borderId="0" xfId="2" applyNumberFormat="1" applyFont="1" applyFill="1" applyAlignment="1">
      <alignment horizontal="center" vertical="center"/>
    </xf>
    <xf numFmtId="0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justify" vertical="top" wrapText="1"/>
    </xf>
    <xf numFmtId="49" fontId="8" fillId="0" borderId="1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13" fillId="0" borderId="1" xfId="0" applyNumberFormat="1" applyFont="1" applyFill="1" applyBorder="1" applyAlignment="1">
      <alignment vertical="top" wrapText="1"/>
    </xf>
    <xf numFmtId="2" fontId="13" fillId="2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2" fontId="9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left"/>
    </xf>
  </cellXfs>
  <cellStyles count="3">
    <cellStyle name="Обычный" xfId="0" builtinId="0"/>
    <cellStyle name="Обычный 2" xfId="1"/>
    <cellStyle name="Обычный_Лист1_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9"/>
  <sheetViews>
    <sheetView tabSelected="1" view="pageBreakPreview" zoomScale="75" zoomScaleNormal="90" zoomScaleSheetLayoutView="75" workbookViewId="0">
      <selection activeCell="G13" sqref="G13"/>
    </sheetView>
  </sheetViews>
  <sheetFormatPr defaultRowHeight="15.75"/>
  <cols>
    <col min="1" max="1" width="6.7109375" style="2" customWidth="1"/>
    <col min="2" max="2" width="44.42578125" style="3" customWidth="1"/>
    <col min="3" max="3" width="11.140625" style="5" customWidth="1"/>
    <col min="4" max="4" width="11.85546875" style="5" customWidth="1"/>
    <col min="5" max="5" width="11.5703125" style="6" customWidth="1"/>
    <col min="6" max="6" width="12.42578125" style="5" customWidth="1"/>
    <col min="7" max="7" width="17.42578125" style="8" customWidth="1"/>
    <col min="8" max="8" width="17.140625" style="8" customWidth="1"/>
    <col min="9" max="9" width="17.7109375" style="8" customWidth="1"/>
    <col min="10" max="16384" width="9.140625" style="1"/>
  </cols>
  <sheetData>
    <row r="1" spans="1:11" ht="18">
      <c r="A1" s="15"/>
      <c r="B1" s="9"/>
      <c r="C1" s="10"/>
      <c r="D1" s="16"/>
      <c r="E1" s="17"/>
      <c r="F1" s="16"/>
      <c r="G1" s="10"/>
      <c r="H1" s="9" t="s">
        <v>0</v>
      </c>
      <c r="I1" s="10"/>
      <c r="J1" s="18"/>
      <c r="K1" s="18"/>
    </row>
    <row r="2" spans="1:11" ht="18">
      <c r="A2" s="15"/>
      <c r="B2" s="11"/>
      <c r="C2" s="12"/>
      <c r="D2" s="16"/>
      <c r="E2" s="17"/>
      <c r="F2" s="16"/>
      <c r="G2" s="12"/>
      <c r="H2" s="11" t="s">
        <v>227</v>
      </c>
      <c r="I2" s="12"/>
      <c r="J2" s="18"/>
      <c r="K2" s="18"/>
    </row>
    <row r="3" spans="1:11" ht="18">
      <c r="A3" s="15"/>
      <c r="B3" s="13"/>
      <c r="C3" s="12"/>
      <c r="D3" s="16"/>
      <c r="E3" s="17"/>
      <c r="F3" s="16"/>
      <c r="G3" s="12"/>
      <c r="H3" s="13" t="s">
        <v>191</v>
      </c>
      <c r="I3" s="12"/>
      <c r="J3" s="18"/>
      <c r="K3" s="18"/>
    </row>
    <row r="4" spans="1:11" ht="18">
      <c r="A4" s="15"/>
      <c r="B4" s="68"/>
      <c r="C4" s="68"/>
      <c r="D4" s="16"/>
      <c r="E4" s="17"/>
      <c r="F4" s="19"/>
      <c r="G4" s="20"/>
      <c r="H4" s="67" t="s">
        <v>228</v>
      </c>
      <c r="I4" s="67"/>
      <c r="J4" s="18"/>
      <c r="K4" s="18"/>
    </row>
    <row r="5" spans="1:11" ht="18">
      <c r="A5" s="15"/>
      <c r="B5" s="21"/>
      <c r="C5" s="16"/>
      <c r="D5" s="16"/>
      <c r="E5" s="17"/>
      <c r="F5" s="16"/>
      <c r="G5" s="22"/>
      <c r="H5" s="22"/>
      <c r="I5" s="22"/>
      <c r="J5" s="18"/>
      <c r="K5" s="18"/>
    </row>
    <row r="6" spans="1:11" ht="18">
      <c r="A6" s="66" t="s">
        <v>203</v>
      </c>
      <c r="B6" s="66"/>
      <c r="C6" s="66"/>
      <c r="D6" s="66"/>
      <c r="E6" s="66"/>
      <c r="F6" s="66"/>
      <c r="G6" s="66"/>
      <c r="H6" s="66"/>
      <c r="I6" s="66"/>
      <c r="J6" s="18"/>
      <c r="K6" s="18"/>
    </row>
    <row r="7" spans="1:11" ht="18">
      <c r="A7" s="66" t="s">
        <v>200</v>
      </c>
      <c r="B7" s="66"/>
      <c r="C7" s="66"/>
      <c r="D7" s="66"/>
      <c r="E7" s="66"/>
      <c r="F7" s="66"/>
      <c r="G7" s="66"/>
      <c r="H7" s="66"/>
      <c r="I7" s="66"/>
      <c r="J7" s="18"/>
      <c r="K7" s="18"/>
    </row>
    <row r="8" spans="1:11" ht="18">
      <c r="A8" s="23"/>
      <c r="B8" s="14"/>
      <c r="C8" s="24"/>
      <c r="D8" s="24"/>
      <c r="E8" s="25"/>
      <c r="F8" s="24"/>
      <c r="G8" s="10"/>
      <c r="H8" s="10"/>
      <c r="I8" s="10"/>
      <c r="J8" s="18"/>
      <c r="K8" s="18"/>
    </row>
    <row r="9" spans="1:11" ht="18">
      <c r="A9" s="15"/>
      <c r="B9" s="21"/>
      <c r="C9" s="16"/>
      <c r="D9" s="16"/>
      <c r="E9" s="17"/>
      <c r="F9" s="16"/>
      <c r="G9" s="22"/>
      <c r="H9" s="22"/>
      <c r="I9" s="22" t="s">
        <v>97</v>
      </c>
      <c r="J9" s="18"/>
      <c r="K9" s="18"/>
    </row>
    <row r="10" spans="1:11" ht="72">
      <c r="A10" s="26" t="s">
        <v>72</v>
      </c>
      <c r="B10" s="26" t="s">
        <v>49</v>
      </c>
      <c r="C10" s="27" t="s">
        <v>50</v>
      </c>
      <c r="D10" s="27" t="s">
        <v>51</v>
      </c>
      <c r="E10" s="27" t="s">
        <v>28</v>
      </c>
      <c r="F10" s="27" t="s">
        <v>29</v>
      </c>
      <c r="G10" s="28" t="s">
        <v>166</v>
      </c>
      <c r="H10" s="28" t="s">
        <v>177</v>
      </c>
      <c r="I10" s="28" t="s">
        <v>201</v>
      </c>
      <c r="J10" s="18"/>
      <c r="K10" s="18"/>
    </row>
    <row r="11" spans="1:11" ht="18">
      <c r="A11" s="29" t="s">
        <v>73</v>
      </c>
      <c r="B11" s="27" t="s">
        <v>74</v>
      </c>
      <c r="C11" s="29" t="s">
        <v>75</v>
      </c>
      <c r="D11" s="27" t="s">
        <v>76</v>
      </c>
      <c r="E11" s="29" t="s">
        <v>77</v>
      </c>
      <c r="F11" s="27" t="s">
        <v>78</v>
      </c>
      <c r="G11" s="29" t="s">
        <v>79</v>
      </c>
      <c r="H11" s="27" t="s">
        <v>82</v>
      </c>
      <c r="I11" s="29" t="s">
        <v>83</v>
      </c>
      <c r="J11" s="18"/>
      <c r="K11" s="18"/>
    </row>
    <row r="12" spans="1:11" ht="72">
      <c r="A12" s="27" t="s">
        <v>73</v>
      </c>
      <c r="B12" s="30" t="s">
        <v>204</v>
      </c>
      <c r="C12" s="27" t="s">
        <v>194</v>
      </c>
      <c r="D12" s="27"/>
      <c r="E12" s="31"/>
      <c r="F12" s="27"/>
      <c r="G12" s="32"/>
      <c r="H12" s="32"/>
      <c r="I12" s="32"/>
      <c r="J12" s="18"/>
      <c r="K12" s="18"/>
    </row>
    <row r="13" spans="1:11" ht="36">
      <c r="A13" s="27" t="s">
        <v>74</v>
      </c>
      <c r="B13" s="30" t="s">
        <v>53</v>
      </c>
      <c r="C13" s="27" t="s">
        <v>194</v>
      </c>
      <c r="D13" s="33" t="s">
        <v>80</v>
      </c>
      <c r="E13" s="34" t="s">
        <v>52</v>
      </c>
      <c r="F13" s="33" t="s">
        <v>52</v>
      </c>
      <c r="G13" s="35">
        <f>SUM(G14+G19+G29+G34+G38)</f>
        <v>2243486</v>
      </c>
      <c r="H13" s="35">
        <f>SUM(H14+H19+H29+H34+H38)</f>
        <v>2393703</v>
      </c>
      <c r="I13" s="35">
        <f>SUM(I40+I34+I29+I26+I24+I22+I15)</f>
        <v>2393703</v>
      </c>
      <c r="J13" s="18"/>
      <c r="K13" s="18"/>
    </row>
    <row r="14" spans="1:11" ht="75">
      <c r="A14" s="27" t="s">
        <v>75</v>
      </c>
      <c r="B14" s="36" t="s">
        <v>46</v>
      </c>
      <c r="C14" s="27" t="s">
        <v>194</v>
      </c>
      <c r="D14" s="27" t="s">
        <v>81</v>
      </c>
      <c r="E14" s="31" t="s">
        <v>52</v>
      </c>
      <c r="F14" s="27" t="s">
        <v>52</v>
      </c>
      <c r="G14" s="37">
        <f t="shared" ref="G14:I16" si="0">G15</f>
        <v>571170</v>
      </c>
      <c r="H14" s="37">
        <f t="shared" si="0"/>
        <v>584350</v>
      </c>
      <c r="I14" s="37">
        <f t="shared" si="0"/>
        <v>584350</v>
      </c>
      <c r="J14" s="18"/>
      <c r="K14" s="18"/>
    </row>
    <row r="15" spans="1:11" ht="54">
      <c r="A15" s="27" t="s">
        <v>76</v>
      </c>
      <c r="B15" s="38" t="s">
        <v>92</v>
      </c>
      <c r="C15" s="27" t="s">
        <v>194</v>
      </c>
      <c r="D15" s="27" t="s">
        <v>81</v>
      </c>
      <c r="E15" s="27" t="s">
        <v>208</v>
      </c>
      <c r="F15" s="27" t="s">
        <v>52</v>
      </c>
      <c r="G15" s="28">
        <f t="shared" si="0"/>
        <v>571170</v>
      </c>
      <c r="H15" s="28">
        <f t="shared" si="0"/>
        <v>584350</v>
      </c>
      <c r="I15" s="28">
        <f t="shared" si="0"/>
        <v>584350</v>
      </c>
      <c r="J15" s="18"/>
      <c r="K15" s="18"/>
    </row>
    <row r="16" spans="1:11" ht="72">
      <c r="A16" s="27" t="s">
        <v>77</v>
      </c>
      <c r="B16" s="38" t="s">
        <v>91</v>
      </c>
      <c r="C16" s="27" t="s">
        <v>194</v>
      </c>
      <c r="D16" s="27" t="s">
        <v>81</v>
      </c>
      <c r="E16" s="27" t="s">
        <v>209</v>
      </c>
      <c r="F16" s="27" t="s">
        <v>52</v>
      </c>
      <c r="G16" s="28">
        <f t="shared" si="0"/>
        <v>571170</v>
      </c>
      <c r="H16" s="28">
        <f t="shared" si="0"/>
        <v>584350</v>
      </c>
      <c r="I16" s="28">
        <f t="shared" si="0"/>
        <v>584350</v>
      </c>
      <c r="J16" s="18"/>
      <c r="K16" s="18"/>
    </row>
    <row r="17" spans="1:11" ht="144">
      <c r="A17" s="27" t="s">
        <v>78</v>
      </c>
      <c r="B17" s="38" t="s">
        <v>54</v>
      </c>
      <c r="C17" s="27" t="s">
        <v>194</v>
      </c>
      <c r="D17" s="27" t="s">
        <v>81</v>
      </c>
      <c r="E17" s="27" t="s">
        <v>209</v>
      </c>
      <c r="F17" s="27" t="s">
        <v>55</v>
      </c>
      <c r="G17" s="28">
        <f>G18</f>
        <v>571170</v>
      </c>
      <c r="H17" s="28">
        <v>584350</v>
      </c>
      <c r="I17" s="28">
        <v>584350</v>
      </c>
      <c r="J17" s="18"/>
      <c r="K17" s="18" t="s">
        <v>101</v>
      </c>
    </row>
    <row r="18" spans="1:11" ht="54">
      <c r="A18" s="27" t="s">
        <v>79</v>
      </c>
      <c r="B18" s="38" t="s">
        <v>56</v>
      </c>
      <c r="C18" s="27" t="s">
        <v>194</v>
      </c>
      <c r="D18" s="27" t="s">
        <v>81</v>
      </c>
      <c r="E18" s="27" t="s">
        <v>209</v>
      </c>
      <c r="F18" s="27" t="s">
        <v>57</v>
      </c>
      <c r="G18" s="28">
        <v>571170</v>
      </c>
      <c r="H18" s="28">
        <v>584350</v>
      </c>
      <c r="I18" s="28">
        <v>584350</v>
      </c>
      <c r="J18" s="18"/>
      <c r="K18" s="18"/>
    </row>
    <row r="19" spans="1:11" ht="150">
      <c r="A19" s="27" t="s">
        <v>82</v>
      </c>
      <c r="B19" s="36" t="s">
        <v>47</v>
      </c>
      <c r="C19" s="27" t="s">
        <v>194</v>
      </c>
      <c r="D19" s="27" t="s">
        <v>69</v>
      </c>
      <c r="E19" s="27" t="s">
        <v>52</v>
      </c>
      <c r="F19" s="27" t="s">
        <v>52</v>
      </c>
      <c r="G19" s="37">
        <f>G20+G26</f>
        <v>1633935</v>
      </c>
      <c r="H19" s="37">
        <f t="shared" ref="G19:I20" si="1">H20</f>
        <v>1770972</v>
      </c>
      <c r="I19" s="37">
        <f t="shared" si="1"/>
        <v>1770972</v>
      </c>
      <c r="J19" s="18"/>
      <c r="K19" s="18"/>
    </row>
    <row r="20" spans="1:11" ht="54">
      <c r="A20" s="27" t="s">
        <v>83</v>
      </c>
      <c r="B20" s="38" t="s">
        <v>92</v>
      </c>
      <c r="C20" s="27" t="s">
        <v>194</v>
      </c>
      <c r="D20" s="27" t="s">
        <v>69</v>
      </c>
      <c r="E20" s="27" t="s">
        <v>208</v>
      </c>
      <c r="F20" s="27" t="s">
        <v>52</v>
      </c>
      <c r="G20" s="28">
        <f t="shared" si="1"/>
        <v>1633430</v>
      </c>
      <c r="H20" s="28">
        <f t="shared" si="1"/>
        <v>1770972</v>
      </c>
      <c r="I20" s="28">
        <f t="shared" si="1"/>
        <v>1770972</v>
      </c>
      <c r="J20" s="18"/>
      <c r="K20" s="18"/>
    </row>
    <row r="21" spans="1:11" ht="72">
      <c r="A21" s="27" t="s">
        <v>84</v>
      </c>
      <c r="B21" s="38" t="s">
        <v>91</v>
      </c>
      <c r="C21" s="27" t="s">
        <v>194</v>
      </c>
      <c r="D21" s="27" t="s">
        <v>69</v>
      </c>
      <c r="E21" s="27" t="s">
        <v>209</v>
      </c>
      <c r="F21" s="27" t="s">
        <v>52</v>
      </c>
      <c r="G21" s="28">
        <f>SUM(G22+G24)</f>
        <v>1633430</v>
      </c>
      <c r="H21" s="28">
        <f>SUM(H22+H24+H26)</f>
        <v>1770972</v>
      </c>
      <c r="I21" s="28">
        <f>SUM(I22+I24+I26)</f>
        <v>1770972</v>
      </c>
      <c r="J21" s="18"/>
      <c r="K21" s="18"/>
    </row>
    <row r="22" spans="1:11" ht="144">
      <c r="A22" s="27" t="s">
        <v>85</v>
      </c>
      <c r="B22" s="38" t="s">
        <v>54</v>
      </c>
      <c r="C22" s="27" t="s">
        <v>194</v>
      </c>
      <c r="D22" s="27" t="s">
        <v>69</v>
      </c>
      <c r="E22" s="27" t="s">
        <v>209</v>
      </c>
      <c r="F22" s="27" t="s">
        <v>55</v>
      </c>
      <c r="G22" s="28">
        <f>G23</f>
        <v>1231062</v>
      </c>
      <c r="H22" s="28">
        <f>H23</f>
        <v>1257402</v>
      </c>
      <c r="I22" s="28">
        <f>I23</f>
        <v>1257402</v>
      </c>
      <c r="J22" s="18"/>
      <c r="K22" s="18"/>
    </row>
    <row r="23" spans="1:11" ht="54">
      <c r="A23" s="27" t="s">
        <v>86</v>
      </c>
      <c r="B23" s="38" t="s">
        <v>56</v>
      </c>
      <c r="C23" s="27" t="s">
        <v>194</v>
      </c>
      <c r="D23" s="27" t="s">
        <v>69</v>
      </c>
      <c r="E23" s="27" t="s">
        <v>209</v>
      </c>
      <c r="F23" s="27" t="s">
        <v>57</v>
      </c>
      <c r="G23" s="28">
        <v>1231062</v>
      </c>
      <c r="H23" s="28">
        <v>1257402</v>
      </c>
      <c r="I23" s="28">
        <v>1257402</v>
      </c>
      <c r="J23" s="18"/>
      <c r="K23" s="18"/>
    </row>
    <row r="24" spans="1:11" ht="54">
      <c r="A24" s="27" t="s">
        <v>42</v>
      </c>
      <c r="B24" s="38" t="s">
        <v>58</v>
      </c>
      <c r="C24" s="27" t="s">
        <v>194</v>
      </c>
      <c r="D24" s="27" t="s">
        <v>69</v>
      </c>
      <c r="E24" s="27" t="s">
        <v>209</v>
      </c>
      <c r="F24" s="27" t="s">
        <v>59</v>
      </c>
      <c r="G24" s="39">
        <f>G25</f>
        <v>402368</v>
      </c>
      <c r="H24" s="39">
        <f>H25</f>
        <v>513270</v>
      </c>
      <c r="I24" s="39">
        <f>I25</f>
        <v>513270</v>
      </c>
      <c r="J24" s="18"/>
      <c r="K24" s="18"/>
    </row>
    <row r="25" spans="1:11" ht="72">
      <c r="A25" s="27" t="s">
        <v>103</v>
      </c>
      <c r="B25" s="38" t="s">
        <v>60</v>
      </c>
      <c r="C25" s="27" t="s">
        <v>194</v>
      </c>
      <c r="D25" s="27" t="s">
        <v>69</v>
      </c>
      <c r="E25" s="27" t="s">
        <v>209</v>
      </c>
      <c r="F25" s="27" t="s">
        <v>61</v>
      </c>
      <c r="G25" s="39">
        <v>402368</v>
      </c>
      <c r="H25" s="39">
        <v>513270</v>
      </c>
      <c r="I25" s="39">
        <v>513270</v>
      </c>
      <c r="J25" s="18"/>
      <c r="K25" s="18"/>
    </row>
    <row r="26" spans="1:11" ht="36">
      <c r="A26" s="27" t="s">
        <v>104</v>
      </c>
      <c r="B26" s="38" t="s">
        <v>62</v>
      </c>
      <c r="C26" s="27" t="s">
        <v>194</v>
      </c>
      <c r="D26" s="27" t="s">
        <v>69</v>
      </c>
      <c r="E26" s="27" t="s">
        <v>209</v>
      </c>
      <c r="F26" s="27" t="s">
        <v>63</v>
      </c>
      <c r="G26" s="37">
        <f>SUM(G27:G27)</f>
        <v>505</v>
      </c>
      <c r="H26" s="37">
        <f>SUM(H27:H27)</f>
        <v>300</v>
      </c>
      <c r="I26" s="37">
        <f>SUM(I27:I27)</f>
        <v>300</v>
      </c>
      <c r="J26" s="18"/>
      <c r="K26" s="18"/>
    </row>
    <row r="27" spans="1:11" ht="36">
      <c r="A27" s="27" t="s">
        <v>105</v>
      </c>
      <c r="B27" s="38" t="s">
        <v>195</v>
      </c>
      <c r="C27" s="27" t="s">
        <v>194</v>
      </c>
      <c r="D27" s="27" t="s">
        <v>69</v>
      </c>
      <c r="E27" s="27" t="s">
        <v>209</v>
      </c>
      <c r="F27" s="27" t="s">
        <v>194</v>
      </c>
      <c r="G27" s="28">
        <v>505</v>
      </c>
      <c r="H27" s="28">
        <v>300</v>
      </c>
      <c r="I27" s="28">
        <v>300</v>
      </c>
      <c r="J27" s="18"/>
      <c r="K27" s="18"/>
    </row>
    <row r="28" spans="1:11" ht="36">
      <c r="A28" s="27" t="s">
        <v>105</v>
      </c>
      <c r="B28" s="38" t="s">
        <v>195</v>
      </c>
      <c r="C28" s="27" t="s">
        <v>194</v>
      </c>
      <c r="D28" s="27" t="s">
        <v>69</v>
      </c>
      <c r="E28" s="27" t="s">
        <v>209</v>
      </c>
      <c r="F28" s="27" t="s">
        <v>240</v>
      </c>
      <c r="G28" s="28">
        <v>505</v>
      </c>
      <c r="H28" s="28">
        <v>300</v>
      </c>
      <c r="I28" s="28">
        <v>300</v>
      </c>
      <c r="J28" s="18"/>
      <c r="K28" s="18"/>
    </row>
    <row r="29" spans="1:11" ht="45" customHeight="1">
      <c r="A29" s="27" t="s">
        <v>24</v>
      </c>
      <c r="B29" s="40" t="s">
        <v>4</v>
      </c>
      <c r="C29" s="27" t="s">
        <v>194</v>
      </c>
      <c r="D29" s="27" t="s">
        <v>87</v>
      </c>
      <c r="E29" s="27"/>
      <c r="F29" s="27"/>
      <c r="G29" s="37">
        <f t="shared" ref="G29:I30" si="2">G30</f>
        <v>33681</v>
      </c>
      <c r="H29" s="37">
        <f t="shared" si="2"/>
        <v>33681</v>
      </c>
      <c r="I29" s="37">
        <f t="shared" si="2"/>
        <v>33681</v>
      </c>
      <c r="J29" s="18"/>
      <c r="K29" s="18"/>
    </row>
    <row r="30" spans="1:11" ht="28.5" customHeight="1">
      <c r="A30" s="27" t="s">
        <v>98</v>
      </c>
      <c r="B30" s="38" t="s">
        <v>92</v>
      </c>
      <c r="C30" s="27" t="s">
        <v>194</v>
      </c>
      <c r="D30" s="27" t="s">
        <v>87</v>
      </c>
      <c r="E30" s="27" t="s">
        <v>208</v>
      </c>
      <c r="F30" s="27"/>
      <c r="G30" s="28">
        <f t="shared" si="2"/>
        <v>33681</v>
      </c>
      <c r="H30" s="28">
        <f t="shared" si="2"/>
        <v>33681</v>
      </c>
      <c r="I30" s="28">
        <f t="shared" si="2"/>
        <v>33681</v>
      </c>
      <c r="J30" s="18"/>
      <c r="K30" s="18"/>
    </row>
    <row r="31" spans="1:11" ht="72">
      <c r="A31" s="27" t="s">
        <v>25</v>
      </c>
      <c r="B31" s="38" t="s">
        <v>91</v>
      </c>
      <c r="C31" s="27" t="s">
        <v>194</v>
      </c>
      <c r="D31" s="27" t="s">
        <v>87</v>
      </c>
      <c r="E31" s="27" t="s">
        <v>209</v>
      </c>
      <c r="F31" s="27"/>
      <c r="G31" s="28">
        <f t="shared" ref="G31:I32" si="3">G32</f>
        <v>33681</v>
      </c>
      <c r="H31" s="28">
        <f t="shared" si="3"/>
        <v>33681</v>
      </c>
      <c r="I31" s="28">
        <f t="shared" si="3"/>
        <v>33681</v>
      </c>
      <c r="J31" s="18"/>
      <c r="K31" s="18"/>
    </row>
    <row r="32" spans="1:11" ht="36">
      <c r="A32" s="27" t="s">
        <v>106</v>
      </c>
      <c r="B32" s="38" t="s">
        <v>5</v>
      </c>
      <c r="C32" s="27" t="s">
        <v>194</v>
      </c>
      <c r="D32" s="27" t="s">
        <v>87</v>
      </c>
      <c r="E32" s="27" t="s">
        <v>209</v>
      </c>
      <c r="F32" s="27" t="s">
        <v>6</v>
      </c>
      <c r="G32" s="28">
        <f t="shared" si="3"/>
        <v>33681</v>
      </c>
      <c r="H32" s="28">
        <f t="shared" si="3"/>
        <v>33681</v>
      </c>
      <c r="I32" s="28">
        <f t="shared" si="3"/>
        <v>33681</v>
      </c>
      <c r="J32" s="18"/>
      <c r="K32" s="18"/>
    </row>
    <row r="33" spans="1:11" ht="36">
      <c r="A33" s="27" t="s">
        <v>107</v>
      </c>
      <c r="B33" s="38" t="s">
        <v>18</v>
      </c>
      <c r="C33" s="27" t="s">
        <v>194</v>
      </c>
      <c r="D33" s="27" t="s">
        <v>87</v>
      </c>
      <c r="E33" s="27" t="s">
        <v>209</v>
      </c>
      <c r="F33" s="27" t="s">
        <v>17</v>
      </c>
      <c r="G33" s="28">
        <v>33681</v>
      </c>
      <c r="H33" s="28">
        <v>33681</v>
      </c>
      <c r="I33" s="28">
        <v>33681</v>
      </c>
      <c r="J33" s="18"/>
      <c r="K33" s="18"/>
    </row>
    <row r="34" spans="1:11" ht="18.75">
      <c r="A34" s="27" t="s">
        <v>108</v>
      </c>
      <c r="B34" s="36" t="s">
        <v>48</v>
      </c>
      <c r="C34" s="27" t="s">
        <v>194</v>
      </c>
      <c r="D34" s="27" t="s">
        <v>34</v>
      </c>
      <c r="E34" s="27"/>
      <c r="F34" s="27"/>
      <c r="G34" s="37">
        <f t="shared" ref="G34:I35" si="4">G35</f>
        <v>3000</v>
      </c>
      <c r="H34" s="37">
        <f t="shared" si="4"/>
        <v>3000</v>
      </c>
      <c r="I34" s="37">
        <f t="shared" si="4"/>
        <v>3000</v>
      </c>
      <c r="J34" s="18"/>
      <c r="K34" s="18"/>
    </row>
    <row r="35" spans="1:11" ht="36">
      <c r="A35" s="27" t="s">
        <v>109</v>
      </c>
      <c r="B35" s="38" t="s">
        <v>93</v>
      </c>
      <c r="C35" s="27" t="s">
        <v>194</v>
      </c>
      <c r="D35" s="27" t="s">
        <v>34</v>
      </c>
      <c r="E35" s="27" t="s">
        <v>210</v>
      </c>
      <c r="F35" s="27"/>
      <c r="G35" s="28">
        <f t="shared" si="4"/>
        <v>3000</v>
      </c>
      <c r="H35" s="28">
        <f t="shared" si="4"/>
        <v>3000</v>
      </c>
      <c r="I35" s="28">
        <f t="shared" si="4"/>
        <v>3000</v>
      </c>
      <c r="J35" s="18"/>
      <c r="K35" s="18"/>
    </row>
    <row r="36" spans="1:11" ht="36">
      <c r="A36" s="27" t="s">
        <v>110</v>
      </c>
      <c r="B36" s="41" t="s">
        <v>62</v>
      </c>
      <c r="C36" s="27" t="s">
        <v>194</v>
      </c>
      <c r="D36" s="27" t="s">
        <v>34</v>
      </c>
      <c r="E36" s="27" t="s">
        <v>210</v>
      </c>
      <c r="F36" s="27" t="s">
        <v>63</v>
      </c>
      <c r="G36" s="28">
        <f>G37</f>
        <v>3000</v>
      </c>
      <c r="H36" s="28">
        <f>H37</f>
        <v>3000</v>
      </c>
      <c r="I36" s="28">
        <f>I37</f>
        <v>3000</v>
      </c>
      <c r="J36" s="18"/>
      <c r="K36" s="18"/>
    </row>
    <row r="37" spans="1:11" ht="36">
      <c r="A37" s="27" t="s">
        <v>111</v>
      </c>
      <c r="B37" s="42" t="s">
        <v>2</v>
      </c>
      <c r="C37" s="27" t="s">
        <v>194</v>
      </c>
      <c r="D37" s="27" t="s">
        <v>34</v>
      </c>
      <c r="E37" s="27" t="s">
        <v>210</v>
      </c>
      <c r="F37" s="27" t="s">
        <v>16</v>
      </c>
      <c r="G37" s="28">
        <v>3000</v>
      </c>
      <c r="H37" s="28">
        <v>3000</v>
      </c>
      <c r="I37" s="28">
        <v>3000</v>
      </c>
      <c r="J37" s="18"/>
      <c r="K37" s="18"/>
    </row>
    <row r="38" spans="1:11" ht="20.25" customHeight="1">
      <c r="A38" s="27" t="s">
        <v>112</v>
      </c>
      <c r="B38" s="43" t="s">
        <v>30</v>
      </c>
      <c r="C38" s="27" t="s">
        <v>194</v>
      </c>
      <c r="D38" s="27" t="s">
        <v>35</v>
      </c>
      <c r="E38" s="27"/>
      <c r="F38" s="27"/>
      <c r="G38" s="37">
        <f t="shared" ref="G38:I39" si="5">G39</f>
        <v>1700</v>
      </c>
      <c r="H38" s="37">
        <f t="shared" si="5"/>
        <v>1700</v>
      </c>
      <c r="I38" s="37">
        <f t="shared" si="5"/>
        <v>1700</v>
      </c>
      <c r="J38" s="18"/>
      <c r="K38" s="18"/>
    </row>
    <row r="39" spans="1:11" ht="72">
      <c r="A39" s="27" t="s">
        <v>26</v>
      </c>
      <c r="B39" s="42" t="s">
        <v>196</v>
      </c>
      <c r="C39" s="27" t="s">
        <v>194</v>
      </c>
      <c r="D39" s="27" t="s">
        <v>35</v>
      </c>
      <c r="E39" s="27" t="s">
        <v>211</v>
      </c>
      <c r="F39" s="27"/>
      <c r="G39" s="28">
        <f t="shared" si="5"/>
        <v>1700</v>
      </c>
      <c r="H39" s="28">
        <f t="shared" si="5"/>
        <v>1700</v>
      </c>
      <c r="I39" s="28">
        <f t="shared" si="5"/>
        <v>1700</v>
      </c>
      <c r="J39" s="18"/>
      <c r="K39" s="18"/>
    </row>
    <row r="40" spans="1:11" ht="54">
      <c r="A40" s="27" t="s">
        <v>27</v>
      </c>
      <c r="B40" s="38" t="s">
        <v>58</v>
      </c>
      <c r="C40" s="27" t="s">
        <v>194</v>
      </c>
      <c r="D40" s="27" t="s">
        <v>35</v>
      </c>
      <c r="E40" s="27" t="s">
        <v>211</v>
      </c>
      <c r="F40" s="27" t="s">
        <v>59</v>
      </c>
      <c r="G40" s="28">
        <f>G41</f>
        <v>1700</v>
      </c>
      <c r="H40" s="28">
        <f>H41</f>
        <v>1700</v>
      </c>
      <c r="I40" s="28">
        <f>I41</f>
        <v>1700</v>
      </c>
      <c r="J40" s="18"/>
      <c r="K40" s="18"/>
    </row>
    <row r="41" spans="1:11" ht="72">
      <c r="A41" s="27" t="s">
        <v>113</v>
      </c>
      <c r="B41" s="38" t="s">
        <v>60</v>
      </c>
      <c r="C41" s="27" t="s">
        <v>194</v>
      </c>
      <c r="D41" s="27" t="s">
        <v>35</v>
      </c>
      <c r="E41" s="27" t="s">
        <v>211</v>
      </c>
      <c r="F41" s="27" t="s">
        <v>61</v>
      </c>
      <c r="G41" s="28">
        <v>1700</v>
      </c>
      <c r="H41" s="28">
        <v>1700</v>
      </c>
      <c r="I41" s="28">
        <v>1700</v>
      </c>
      <c r="J41" s="18"/>
      <c r="K41" s="18"/>
    </row>
    <row r="42" spans="1:11" ht="18">
      <c r="A42" s="27" t="s">
        <v>114</v>
      </c>
      <c r="B42" s="30" t="s">
        <v>41</v>
      </c>
      <c r="C42" s="27" t="s">
        <v>194</v>
      </c>
      <c r="D42" s="33" t="s">
        <v>37</v>
      </c>
      <c r="E42" s="33"/>
      <c r="F42" s="33"/>
      <c r="G42" s="35">
        <f t="shared" ref="G42:I44" si="6">G43</f>
        <v>53597</v>
      </c>
      <c r="H42" s="35">
        <f t="shared" si="6"/>
        <v>0</v>
      </c>
      <c r="I42" s="35">
        <f t="shared" si="6"/>
        <v>0</v>
      </c>
      <c r="J42" s="18"/>
      <c r="K42" s="18"/>
    </row>
    <row r="43" spans="1:11" ht="37.5">
      <c r="A43" s="27" t="s">
        <v>115</v>
      </c>
      <c r="B43" s="36" t="s">
        <v>7</v>
      </c>
      <c r="C43" s="27" t="s">
        <v>194</v>
      </c>
      <c r="D43" s="27" t="s">
        <v>38</v>
      </c>
      <c r="E43" s="27"/>
      <c r="F43" s="27"/>
      <c r="G43" s="28">
        <f t="shared" si="6"/>
        <v>53597</v>
      </c>
      <c r="H43" s="28">
        <f t="shared" si="6"/>
        <v>0</v>
      </c>
      <c r="I43" s="28">
        <v>0</v>
      </c>
      <c r="J43" s="18"/>
      <c r="K43" s="18"/>
    </row>
    <row r="44" spans="1:11" ht="54">
      <c r="A44" s="27" t="s">
        <v>116</v>
      </c>
      <c r="B44" s="38" t="s">
        <v>10</v>
      </c>
      <c r="C44" s="27" t="s">
        <v>194</v>
      </c>
      <c r="D44" s="27" t="s">
        <v>38</v>
      </c>
      <c r="E44" s="27" t="s">
        <v>208</v>
      </c>
      <c r="F44" s="27"/>
      <c r="G44" s="28">
        <f t="shared" si="6"/>
        <v>53597</v>
      </c>
      <c r="H44" s="28">
        <f t="shared" si="6"/>
        <v>0</v>
      </c>
      <c r="I44" s="28">
        <v>0</v>
      </c>
      <c r="J44" s="18"/>
      <c r="K44" s="18"/>
    </row>
    <row r="45" spans="1:11" ht="72">
      <c r="A45" s="27" t="s">
        <v>117</v>
      </c>
      <c r="B45" s="38" t="s">
        <v>197</v>
      </c>
      <c r="C45" s="27" t="s">
        <v>194</v>
      </c>
      <c r="D45" s="27" t="s">
        <v>38</v>
      </c>
      <c r="E45" s="27" t="s">
        <v>212</v>
      </c>
      <c r="F45" s="27"/>
      <c r="G45" s="28">
        <f>G46+G48</f>
        <v>53597</v>
      </c>
      <c r="H45" s="28">
        <f>H46+H48</f>
        <v>0</v>
      </c>
      <c r="I45" s="28">
        <v>0</v>
      </c>
      <c r="J45" s="18"/>
      <c r="K45" s="18"/>
    </row>
    <row r="46" spans="1:11" ht="144">
      <c r="A46" s="27" t="s">
        <v>118</v>
      </c>
      <c r="B46" s="38" t="s">
        <v>54</v>
      </c>
      <c r="C46" s="27" t="s">
        <v>194</v>
      </c>
      <c r="D46" s="27" t="s">
        <v>38</v>
      </c>
      <c r="E46" s="27" t="s">
        <v>212</v>
      </c>
      <c r="F46" s="27" t="s">
        <v>55</v>
      </c>
      <c r="G46" s="28">
        <f>G47</f>
        <v>45750</v>
      </c>
      <c r="H46" s="28">
        <f>H47</f>
        <v>0</v>
      </c>
      <c r="I46" s="28">
        <f>I47</f>
        <v>0</v>
      </c>
      <c r="J46" s="18"/>
      <c r="K46" s="18"/>
    </row>
    <row r="47" spans="1:11" ht="54">
      <c r="A47" s="27" t="s">
        <v>119</v>
      </c>
      <c r="B47" s="38" t="s">
        <v>56</v>
      </c>
      <c r="C47" s="27" t="s">
        <v>194</v>
      </c>
      <c r="D47" s="27" t="s">
        <v>38</v>
      </c>
      <c r="E47" s="27" t="s">
        <v>212</v>
      </c>
      <c r="F47" s="27" t="s">
        <v>57</v>
      </c>
      <c r="G47" s="28">
        <v>45750</v>
      </c>
      <c r="H47" s="28">
        <v>0</v>
      </c>
      <c r="I47" s="28">
        <v>0</v>
      </c>
      <c r="J47" s="18"/>
      <c r="K47" s="18"/>
    </row>
    <row r="48" spans="1:11" ht="54">
      <c r="A48" s="27" t="s">
        <v>120</v>
      </c>
      <c r="B48" s="38" t="s">
        <v>58</v>
      </c>
      <c r="C48" s="27" t="s">
        <v>194</v>
      </c>
      <c r="D48" s="27" t="s">
        <v>38</v>
      </c>
      <c r="E48" s="27" t="s">
        <v>212</v>
      </c>
      <c r="F48" s="27" t="s">
        <v>59</v>
      </c>
      <c r="G48" s="28">
        <f>G49</f>
        <v>7847</v>
      </c>
      <c r="H48" s="28">
        <f>H49</f>
        <v>0</v>
      </c>
      <c r="I48" s="28">
        <f>I49</f>
        <v>0</v>
      </c>
      <c r="J48" s="18"/>
      <c r="K48" s="18"/>
    </row>
    <row r="49" spans="1:11" ht="72">
      <c r="A49" s="27" t="s">
        <v>121</v>
      </c>
      <c r="B49" s="38" t="s">
        <v>60</v>
      </c>
      <c r="C49" s="27" t="s">
        <v>194</v>
      </c>
      <c r="D49" s="27" t="s">
        <v>38</v>
      </c>
      <c r="E49" s="27" t="s">
        <v>212</v>
      </c>
      <c r="F49" s="27" t="s">
        <v>61</v>
      </c>
      <c r="G49" s="28">
        <v>7847</v>
      </c>
      <c r="H49" s="28">
        <v>0</v>
      </c>
      <c r="I49" s="28">
        <v>0</v>
      </c>
      <c r="J49" s="18"/>
      <c r="K49" s="18"/>
    </row>
    <row r="50" spans="1:11" ht="72">
      <c r="A50" s="27" t="s">
        <v>122</v>
      </c>
      <c r="B50" s="30" t="s">
        <v>22</v>
      </c>
      <c r="C50" s="27" t="s">
        <v>194</v>
      </c>
      <c r="D50" s="33" t="s">
        <v>40</v>
      </c>
      <c r="E50" s="33"/>
      <c r="F50" s="33"/>
      <c r="G50" s="35">
        <f>SUM(G51)</f>
        <v>156070</v>
      </c>
      <c r="H50" s="35">
        <f>SUM(H51)</f>
        <v>83930</v>
      </c>
      <c r="I50" s="35">
        <f>SUM(I51)</f>
        <v>83930</v>
      </c>
      <c r="J50" s="18"/>
      <c r="K50" s="18"/>
    </row>
    <row r="51" spans="1:11" ht="90">
      <c r="A51" s="27" t="s">
        <v>123</v>
      </c>
      <c r="B51" s="44" t="s">
        <v>206</v>
      </c>
      <c r="C51" s="27" t="s">
        <v>194</v>
      </c>
      <c r="D51" s="27" t="s">
        <v>40</v>
      </c>
      <c r="E51" s="27" t="s">
        <v>187</v>
      </c>
      <c r="F51" s="27"/>
      <c r="G51" s="28">
        <f>SUM(G52)</f>
        <v>156070</v>
      </c>
      <c r="H51" s="28">
        <f>H52</f>
        <v>83930</v>
      </c>
      <c r="I51" s="28">
        <f>SUM(I52)</f>
        <v>83930</v>
      </c>
      <c r="J51" s="18"/>
      <c r="K51" s="18"/>
    </row>
    <row r="52" spans="1:11" ht="126">
      <c r="A52" s="27" t="s">
        <v>39</v>
      </c>
      <c r="B52" s="44" t="s">
        <v>205</v>
      </c>
      <c r="C52" s="27" t="s">
        <v>194</v>
      </c>
      <c r="D52" s="27" t="s">
        <v>40</v>
      </c>
      <c r="E52" s="27" t="s">
        <v>184</v>
      </c>
      <c r="F52" s="27"/>
      <c r="G52" s="28">
        <f>G53+G56</f>
        <v>156070</v>
      </c>
      <c r="H52" s="28">
        <f>H53+H56</f>
        <v>83930</v>
      </c>
      <c r="I52" s="28">
        <f>I53+I56</f>
        <v>83930</v>
      </c>
      <c r="J52" s="18"/>
      <c r="K52" s="18"/>
    </row>
    <row r="53" spans="1:11" ht="93.75">
      <c r="A53" s="27" t="s">
        <v>124</v>
      </c>
      <c r="B53" s="36" t="s">
        <v>20</v>
      </c>
      <c r="C53" s="27" t="s">
        <v>194</v>
      </c>
      <c r="D53" s="27" t="s">
        <v>21</v>
      </c>
      <c r="E53" s="27" t="s">
        <v>213</v>
      </c>
      <c r="F53" s="27"/>
      <c r="G53" s="37">
        <f>SUM(G55)</f>
        <v>10000</v>
      </c>
      <c r="H53" s="37">
        <f>SUM(H55)</f>
        <v>10000</v>
      </c>
      <c r="I53" s="37">
        <f>SUM(I55)</f>
        <v>10000</v>
      </c>
      <c r="J53" s="18"/>
      <c r="K53" s="18"/>
    </row>
    <row r="54" spans="1:11" ht="54">
      <c r="A54" s="27" t="s">
        <v>43</v>
      </c>
      <c r="B54" s="38" t="s">
        <v>58</v>
      </c>
      <c r="C54" s="27" t="s">
        <v>194</v>
      </c>
      <c r="D54" s="27" t="s">
        <v>21</v>
      </c>
      <c r="E54" s="27" t="s">
        <v>213</v>
      </c>
      <c r="F54" s="27" t="s">
        <v>59</v>
      </c>
      <c r="G54" s="28">
        <f>G55</f>
        <v>10000</v>
      </c>
      <c r="H54" s="28">
        <f>H55</f>
        <v>10000</v>
      </c>
      <c r="I54" s="28">
        <f>I55</f>
        <v>10000</v>
      </c>
      <c r="J54" s="18"/>
      <c r="K54" s="18"/>
    </row>
    <row r="55" spans="1:11" ht="72">
      <c r="A55" s="27" t="s">
        <v>44</v>
      </c>
      <c r="B55" s="38" t="s">
        <v>60</v>
      </c>
      <c r="C55" s="27" t="s">
        <v>194</v>
      </c>
      <c r="D55" s="27" t="s">
        <v>21</v>
      </c>
      <c r="E55" s="27" t="s">
        <v>213</v>
      </c>
      <c r="F55" s="27" t="s">
        <v>61</v>
      </c>
      <c r="G55" s="28">
        <v>10000</v>
      </c>
      <c r="H55" s="28">
        <v>10000</v>
      </c>
      <c r="I55" s="28">
        <v>10000</v>
      </c>
      <c r="J55" s="18"/>
      <c r="K55" s="18"/>
    </row>
    <row r="56" spans="1:11" ht="56.25">
      <c r="A56" s="27" t="s">
        <v>125</v>
      </c>
      <c r="B56" s="36" t="s">
        <v>214</v>
      </c>
      <c r="C56" s="27" t="s">
        <v>194</v>
      </c>
      <c r="D56" s="27" t="s">
        <v>202</v>
      </c>
      <c r="E56" s="27" t="s">
        <v>213</v>
      </c>
      <c r="F56" s="27"/>
      <c r="G56" s="37">
        <f>G57+G59+G61+G63</f>
        <v>146070</v>
      </c>
      <c r="H56" s="37">
        <f>H57+H59</f>
        <v>73930</v>
      </c>
      <c r="I56" s="37">
        <f>I57+I59</f>
        <v>73930</v>
      </c>
      <c r="J56" s="18"/>
      <c r="K56" s="18"/>
    </row>
    <row r="57" spans="1:11" ht="36">
      <c r="A57" s="27" t="s">
        <v>126</v>
      </c>
      <c r="B57" s="38" t="s">
        <v>215</v>
      </c>
      <c r="C57" s="27" t="s">
        <v>194</v>
      </c>
      <c r="D57" s="27" t="s">
        <v>202</v>
      </c>
      <c r="E57" s="27" t="s">
        <v>213</v>
      </c>
      <c r="F57" s="27" t="s">
        <v>55</v>
      </c>
      <c r="G57" s="28">
        <f>G58</f>
        <v>112500</v>
      </c>
      <c r="H57" s="28">
        <f>H58</f>
        <v>57414</v>
      </c>
      <c r="I57" s="28">
        <f>I58</f>
        <v>57414</v>
      </c>
      <c r="J57" s="18"/>
      <c r="K57" s="18"/>
    </row>
    <row r="58" spans="1:11" ht="36">
      <c r="A58" s="27" t="s">
        <v>127</v>
      </c>
      <c r="B58" s="38" t="s">
        <v>215</v>
      </c>
      <c r="C58" s="27" t="s">
        <v>194</v>
      </c>
      <c r="D58" s="27" t="s">
        <v>202</v>
      </c>
      <c r="E58" s="27" t="s">
        <v>213</v>
      </c>
      <c r="F58" s="27" t="s">
        <v>57</v>
      </c>
      <c r="G58" s="28">
        <v>112500</v>
      </c>
      <c r="H58" s="28">
        <v>57414</v>
      </c>
      <c r="I58" s="28">
        <v>57414</v>
      </c>
      <c r="J58" s="18"/>
      <c r="K58" s="18"/>
    </row>
    <row r="59" spans="1:11" ht="54">
      <c r="A59" s="27" t="s">
        <v>45</v>
      </c>
      <c r="B59" s="38" t="s">
        <v>58</v>
      </c>
      <c r="C59" s="27" t="s">
        <v>194</v>
      </c>
      <c r="D59" s="27" t="s">
        <v>202</v>
      </c>
      <c r="E59" s="27" t="s">
        <v>213</v>
      </c>
      <c r="F59" s="27" t="s">
        <v>59</v>
      </c>
      <c r="G59" s="28">
        <f>G60</f>
        <v>21421.5</v>
      </c>
      <c r="H59" s="28">
        <f>H60</f>
        <v>16516</v>
      </c>
      <c r="I59" s="28">
        <f>I60</f>
        <v>16516</v>
      </c>
      <c r="J59" s="18"/>
      <c r="K59" s="18"/>
    </row>
    <row r="60" spans="1:11" ht="72">
      <c r="A60" s="27" t="s">
        <v>128</v>
      </c>
      <c r="B60" s="38" t="s">
        <v>60</v>
      </c>
      <c r="C60" s="27" t="s">
        <v>194</v>
      </c>
      <c r="D60" s="27" t="s">
        <v>202</v>
      </c>
      <c r="E60" s="27" t="s">
        <v>213</v>
      </c>
      <c r="F60" s="27" t="s">
        <v>61</v>
      </c>
      <c r="G60" s="28">
        <v>21421.5</v>
      </c>
      <c r="H60" s="28">
        <v>16516</v>
      </c>
      <c r="I60" s="28">
        <v>16516</v>
      </c>
      <c r="J60" s="18"/>
      <c r="K60" s="18"/>
    </row>
    <row r="61" spans="1:11" ht="54">
      <c r="A61" s="27" t="s">
        <v>129</v>
      </c>
      <c r="B61" s="38" t="s">
        <v>58</v>
      </c>
      <c r="C61" s="27" t="s">
        <v>194</v>
      </c>
      <c r="D61" s="27" t="s">
        <v>202</v>
      </c>
      <c r="E61" s="27" t="s">
        <v>229</v>
      </c>
      <c r="F61" s="27" t="s">
        <v>59</v>
      </c>
      <c r="G61" s="28">
        <f>G62</f>
        <v>11570</v>
      </c>
      <c r="H61" s="28">
        <f>H62</f>
        <v>0</v>
      </c>
      <c r="I61" s="28">
        <f>I62</f>
        <v>0</v>
      </c>
      <c r="J61" s="18"/>
      <c r="K61" s="18"/>
    </row>
    <row r="62" spans="1:11" ht="72">
      <c r="A62" s="27" t="s">
        <v>130</v>
      </c>
      <c r="B62" s="38" t="s">
        <v>60</v>
      </c>
      <c r="C62" s="27" t="s">
        <v>194</v>
      </c>
      <c r="D62" s="27" t="s">
        <v>202</v>
      </c>
      <c r="E62" s="27" t="s">
        <v>229</v>
      </c>
      <c r="F62" s="27" t="s">
        <v>61</v>
      </c>
      <c r="G62" s="28">
        <v>11570</v>
      </c>
      <c r="H62" s="28">
        <v>0</v>
      </c>
      <c r="I62" s="28">
        <v>0</v>
      </c>
      <c r="J62" s="18"/>
      <c r="K62" s="18"/>
    </row>
    <row r="63" spans="1:11" ht="54">
      <c r="A63" s="27" t="s">
        <v>131</v>
      </c>
      <c r="B63" s="38" t="s">
        <v>58</v>
      </c>
      <c r="C63" s="27" t="s">
        <v>194</v>
      </c>
      <c r="D63" s="27" t="s">
        <v>202</v>
      </c>
      <c r="E63" s="27" t="s">
        <v>230</v>
      </c>
      <c r="F63" s="27" t="s">
        <v>59</v>
      </c>
      <c r="G63" s="28">
        <f>G64</f>
        <v>578.5</v>
      </c>
      <c r="H63" s="28">
        <f>H64</f>
        <v>0</v>
      </c>
      <c r="I63" s="28">
        <f>I64</f>
        <v>0</v>
      </c>
      <c r="J63" s="18"/>
      <c r="K63" s="18"/>
    </row>
    <row r="64" spans="1:11" ht="72">
      <c r="A64" s="27" t="s">
        <v>132</v>
      </c>
      <c r="B64" s="38" t="s">
        <v>60</v>
      </c>
      <c r="C64" s="27" t="s">
        <v>194</v>
      </c>
      <c r="D64" s="27" t="s">
        <v>202</v>
      </c>
      <c r="E64" s="27" t="s">
        <v>230</v>
      </c>
      <c r="F64" s="27" t="s">
        <v>61</v>
      </c>
      <c r="G64" s="28">
        <v>578.5</v>
      </c>
      <c r="H64" s="28">
        <v>0</v>
      </c>
      <c r="I64" s="28">
        <v>0</v>
      </c>
      <c r="J64" s="18"/>
      <c r="K64" s="18"/>
    </row>
    <row r="65" spans="1:11" ht="18">
      <c r="A65" s="27" t="s">
        <v>193</v>
      </c>
      <c r="B65" s="30" t="s">
        <v>70</v>
      </c>
      <c r="C65" s="27" t="s">
        <v>194</v>
      </c>
      <c r="D65" s="33" t="s">
        <v>71</v>
      </c>
      <c r="E65" s="33"/>
      <c r="F65" s="33"/>
      <c r="G65" s="35">
        <f>SUM(G66)</f>
        <v>84874</v>
      </c>
      <c r="H65" s="35">
        <f>SUM(H67)</f>
        <v>38300</v>
      </c>
      <c r="I65" s="35">
        <f>SUM(I66)</f>
        <v>38300</v>
      </c>
      <c r="J65" s="18"/>
      <c r="K65" s="18"/>
    </row>
    <row r="66" spans="1:11" ht="37.5">
      <c r="A66" s="27" t="s">
        <v>133</v>
      </c>
      <c r="B66" s="36" t="s">
        <v>14</v>
      </c>
      <c r="C66" s="27" t="s">
        <v>194</v>
      </c>
      <c r="D66" s="27" t="s">
        <v>8</v>
      </c>
      <c r="E66" s="27"/>
      <c r="F66" s="27"/>
      <c r="G66" s="37">
        <f>SUM(G67)</f>
        <v>84874</v>
      </c>
      <c r="H66" s="37">
        <f>SUM(H67)</f>
        <v>38300</v>
      </c>
      <c r="I66" s="37">
        <f>SUM(I67)</f>
        <v>38300</v>
      </c>
      <c r="J66" s="18"/>
      <c r="K66" s="18"/>
    </row>
    <row r="67" spans="1:11" ht="90">
      <c r="A67" s="27" t="s">
        <v>134</v>
      </c>
      <c r="B67" s="44" t="s">
        <v>216</v>
      </c>
      <c r="C67" s="27" t="s">
        <v>194</v>
      </c>
      <c r="D67" s="27" t="s">
        <v>8</v>
      </c>
      <c r="E67" s="27" t="s">
        <v>187</v>
      </c>
      <c r="F67" s="27"/>
      <c r="G67" s="28">
        <f>SUM(G68)</f>
        <v>84874</v>
      </c>
      <c r="H67" s="28">
        <f>SUM(H68)</f>
        <v>38300</v>
      </c>
      <c r="I67" s="28">
        <f>SUM(I68)</f>
        <v>38300</v>
      </c>
      <c r="J67" s="18"/>
      <c r="K67" s="18"/>
    </row>
    <row r="68" spans="1:11" ht="93.75">
      <c r="A68" s="27" t="s">
        <v>135</v>
      </c>
      <c r="B68" s="36" t="s">
        <v>13</v>
      </c>
      <c r="C68" s="27" t="s">
        <v>194</v>
      </c>
      <c r="D68" s="27" t="s">
        <v>8</v>
      </c>
      <c r="E68" s="27" t="s">
        <v>182</v>
      </c>
      <c r="F68" s="27"/>
      <c r="G68" s="28">
        <f>SUM(G69)</f>
        <v>84874</v>
      </c>
      <c r="H68" s="28">
        <f>SUM(H69)</f>
        <v>38300</v>
      </c>
      <c r="I68" s="28">
        <f>SUM(I69)</f>
        <v>38300</v>
      </c>
      <c r="J68" s="18"/>
      <c r="K68" s="18"/>
    </row>
    <row r="69" spans="1:11" ht="90">
      <c r="A69" s="27" t="s">
        <v>136</v>
      </c>
      <c r="B69" s="38" t="s">
        <v>198</v>
      </c>
      <c r="C69" s="27" t="s">
        <v>194</v>
      </c>
      <c r="D69" s="27" t="s">
        <v>8</v>
      </c>
      <c r="E69" s="27" t="s">
        <v>183</v>
      </c>
      <c r="F69" s="27"/>
      <c r="G69" s="28">
        <f>G70+G72+G74</f>
        <v>84874</v>
      </c>
      <c r="H69" s="28">
        <f t="shared" ref="G69:I74" si="7">H70</f>
        <v>38300</v>
      </c>
      <c r="I69" s="28">
        <f t="shared" si="7"/>
        <v>38300</v>
      </c>
      <c r="J69" s="18"/>
      <c r="K69" s="18"/>
    </row>
    <row r="70" spans="1:11" ht="54">
      <c r="A70" s="27" t="s">
        <v>137</v>
      </c>
      <c r="B70" s="38" t="s">
        <v>58</v>
      </c>
      <c r="C70" s="27" t="s">
        <v>194</v>
      </c>
      <c r="D70" s="27" t="s">
        <v>8</v>
      </c>
      <c r="E70" s="27" t="s">
        <v>183</v>
      </c>
      <c r="F70" s="27" t="s">
        <v>59</v>
      </c>
      <c r="G70" s="28">
        <f>G71</f>
        <v>37829.550000000003</v>
      </c>
      <c r="H70" s="28">
        <f t="shared" si="7"/>
        <v>38300</v>
      </c>
      <c r="I70" s="28">
        <f t="shared" si="7"/>
        <v>38300</v>
      </c>
      <c r="J70" s="18"/>
      <c r="K70" s="18"/>
    </row>
    <row r="71" spans="1:11" ht="31.5" customHeight="1">
      <c r="A71" s="27" t="s">
        <v>138</v>
      </c>
      <c r="B71" s="38" t="s">
        <v>60</v>
      </c>
      <c r="C71" s="27" t="s">
        <v>194</v>
      </c>
      <c r="D71" s="27" t="s">
        <v>8</v>
      </c>
      <c r="E71" s="27" t="s">
        <v>183</v>
      </c>
      <c r="F71" s="27" t="s">
        <v>61</v>
      </c>
      <c r="G71" s="28">
        <v>37829.550000000003</v>
      </c>
      <c r="H71" s="28">
        <v>38300</v>
      </c>
      <c r="I71" s="28">
        <v>38300</v>
      </c>
      <c r="J71" s="18"/>
      <c r="K71" s="18"/>
    </row>
    <row r="72" spans="1:11" ht="54">
      <c r="A72" s="27" t="s">
        <v>139</v>
      </c>
      <c r="B72" s="38" t="s">
        <v>58</v>
      </c>
      <c r="C72" s="27" t="s">
        <v>194</v>
      </c>
      <c r="D72" s="27" t="s">
        <v>8</v>
      </c>
      <c r="E72" s="27" t="s">
        <v>232</v>
      </c>
      <c r="F72" s="27" t="s">
        <v>59</v>
      </c>
      <c r="G72" s="28">
        <f t="shared" si="7"/>
        <v>46574</v>
      </c>
      <c r="H72" s="28">
        <f t="shared" si="7"/>
        <v>0</v>
      </c>
      <c r="I72" s="28">
        <f t="shared" si="7"/>
        <v>0</v>
      </c>
      <c r="J72" s="18"/>
      <c r="K72" s="18"/>
    </row>
    <row r="73" spans="1:11" ht="31.5" customHeight="1">
      <c r="A73" s="27" t="s">
        <v>140</v>
      </c>
      <c r="B73" s="38" t="s">
        <v>60</v>
      </c>
      <c r="C73" s="27" t="s">
        <v>194</v>
      </c>
      <c r="D73" s="27" t="s">
        <v>8</v>
      </c>
      <c r="E73" s="27" t="s">
        <v>232</v>
      </c>
      <c r="F73" s="27" t="s">
        <v>61</v>
      </c>
      <c r="G73" s="28">
        <v>46574</v>
      </c>
      <c r="H73" s="28">
        <v>0</v>
      </c>
      <c r="I73" s="28">
        <v>0</v>
      </c>
      <c r="J73" s="18"/>
      <c r="K73" s="18"/>
    </row>
    <row r="74" spans="1:11" ht="54">
      <c r="A74" s="27" t="s">
        <v>192</v>
      </c>
      <c r="B74" s="38" t="s">
        <v>58</v>
      </c>
      <c r="C74" s="27" t="s">
        <v>194</v>
      </c>
      <c r="D74" s="27" t="s">
        <v>8</v>
      </c>
      <c r="E74" s="27" t="s">
        <v>231</v>
      </c>
      <c r="F74" s="27" t="s">
        <v>59</v>
      </c>
      <c r="G74" s="28">
        <f t="shared" si="7"/>
        <v>470.45</v>
      </c>
      <c r="H74" s="28">
        <f t="shared" si="7"/>
        <v>0</v>
      </c>
      <c r="I74" s="28">
        <f t="shared" si="7"/>
        <v>0</v>
      </c>
      <c r="J74" s="18"/>
      <c r="K74" s="18"/>
    </row>
    <row r="75" spans="1:11" ht="31.5" customHeight="1">
      <c r="A75" s="27" t="s">
        <v>141</v>
      </c>
      <c r="B75" s="38" t="s">
        <v>60</v>
      </c>
      <c r="C75" s="27" t="s">
        <v>194</v>
      </c>
      <c r="D75" s="27" t="s">
        <v>8</v>
      </c>
      <c r="E75" s="27" t="s">
        <v>231</v>
      </c>
      <c r="F75" s="27" t="s">
        <v>61</v>
      </c>
      <c r="G75" s="28">
        <v>470.45</v>
      </c>
      <c r="H75" s="28">
        <v>0</v>
      </c>
      <c r="I75" s="28">
        <v>0</v>
      </c>
      <c r="J75" s="18"/>
      <c r="K75" s="18"/>
    </row>
    <row r="76" spans="1:11" ht="36">
      <c r="A76" s="27" t="s">
        <v>142</v>
      </c>
      <c r="B76" s="30" t="s">
        <v>88</v>
      </c>
      <c r="C76" s="27" t="s">
        <v>194</v>
      </c>
      <c r="D76" s="33" t="s">
        <v>89</v>
      </c>
      <c r="E76" s="33"/>
      <c r="F76" s="33"/>
      <c r="G76" s="45">
        <f>G77</f>
        <v>1640265.47</v>
      </c>
      <c r="H76" s="45">
        <f>H77</f>
        <v>1551370</v>
      </c>
      <c r="I76" s="45">
        <f>I77</f>
        <v>1551370</v>
      </c>
      <c r="J76" s="18"/>
      <c r="K76" s="18"/>
    </row>
    <row r="77" spans="1:11" ht="93.75">
      <c r="A77" s="27" t="s">
        <v>143</v>
      </c>
      <c r="B77" s="46" t="s">
        <v>216</v>
      </c>
      <c r="C77" s="27" t="s">
        <v>194</v>
      </c>
      <c r="D77" s="47" t="s">
        <v>89</v>
      </c>
      <c r="E77" s="27" t="s">
        <v>101</v>
      </c>
      <c r="F77" s="27" t="s">
        <v>101</v>
      </c>
      <c r="G77" s="48">
        <f>G78+G84+G90</f>
        <v>1640265.47</v>
      </c>
      <c r="H77" s="48">
        <f>H78+H84+H90</f>
        <v>1551370</v>
      </c>
      <c r="I77" s="48">
        <f>I78+I84+I90</f>
        <v>1551370</v>
      </c>
      <c r="J77" s="18"/>
      <c r="K77" s="18"/>
    </row>
    <row r="78" spans="1:11" ht="37.5">
      <c r="A78" s="27" t="s">
        <v>144</v>
      </c>
      <c r="B78" s="49" t="s">
        <v>99</v>
      </c>
      <c r="C78" s="50" t="s">
        <v>194</v>
      </c>
      <c r="D78" s="51" t="s">
        <v>100</v>
      </c>
      <c r="E78" s="51" t="s">
        <v>187</v>
      </c>
      <c r="F78" s="51"/>
      <c r="G78" s="52">
        <f t="shared" ref="G78:I82" si="8">G79</f>
        <v>8200</v>
      </c>
      <c r="H78" s="52">
        <f t="shared" si="8"/>
        <v>22070</v>
      </c>
      <c r="I78" s="52">
        <f t="shared" si="8"/>
        <v>22070</v>
      </c>
      <c r="J78" s="18"/>
      <c r="K78" s="18"/>
    </row>
    <row r="79" spans="1:11" ht="72">
      <c r="A79" s="27" t="s">
        <v>145</v>
      </c>
      <c r="B79" s="38" t="s">
        <v>207</v>
      </c>
      <c r="C79" s="53" t="s">
        <v>194</v>
      </c>
      <c r="D79" s="54" t="s">
        <v>100</v>
      </c>
      <c r="E79" s="54" t="s">
        <v>187</v>
      </c>
      <c r="F79" s="54"/>
      <c r="G79" s="55">
        <f t="shared" si="8"/>
        <v>8200</v>
      </c>
      <c r="H79" s="55">
        <f t="shared" si="8"/>
        <v>22070</v>
      </c>
      <c r="I79" s="55">
        <f t="shared" si="8"/>
        <v>22070</v>
      </c>
      <c r="J79" s="18"/>
      <c r="K79" s="18"/>
    </row>
    <row r="80" spans="1:11" ht="72">
      <c r="A80" s="27" t="s">
        <v>146</v>
      </c>
      <c r="B80" s="56" t="s">
        <v>15</v>
      </c>
      <c r="C80" s="53" t="s">
        <v>194</v>
      </c>
      <c r="D80" s="54" t="s">
        <v>100</v>
      </c>
      <c r="E80" s="54" t="s">
        <v>178</v>
      </c>
      <c r="F80" s="54"/>
      <c r="G80" s="55">
        <f t="shared" si="8"/>
        <v>8200</v>
      </c>
      <c r="H80" s="55">
        <f t="shared" si="8"/>
        <v>22070</v>
      </c>
      <c r="I80" s="55">
        <f t="shared" si="8"/>
        <v>22070</v>
      </c>
      <c r="J80" s="18"/>
      <c r="K80" s="18"/>
    </row>
    <row r="81" spans="1:11" ht="75">
      <c r="A81" s="27" t="s">
        <v>147</v>
      </c>
      <c r="B81" s="57" t="s">
        <v>218</v>
      </c>
      <c r="C81" s="27" t="s">
        <v>194</v>
      </c>
      <c r="D81" s="27" t="s">
        <v>100</v>
      </c>
      <c r="E81" s="27" t="s">
        <v>217</v>
      </c>
      <c r="F81" s="27"/>
      <c r="G81" s="28">
        <f t="shared" si="8"/>
        <v>8200</v>
      </c>
      <c r="H81" s="28">
        <f t="shared" si="8"/>
        <v>22070</v>
      </c>
      <c r="I81" s="28">
        <f t="shared" si="8"/>
        <v>22070</v>
      </c>
      <c r="J81" s="18"/>
      <c r="K81" s="18"/>
    </row>
    <row r="82" spans="1:11" ht="54">
      <c r="A82" s="27" t="s">
        <v>148</v>
      </c>
      <c r="B82" s="38" t="s">
        <v>58</v>
      </c>
      <c r="C82" s="27" t="s">
        <v>194</v>
      </c>
      <c r="D82" s="27" t="s">
        <v>100</v>
      </c>
      <c r="E82" s="27" t="s">
        <v>186</v>
      </c>
      <c r="F82" s="27" t="s">
        <v>59</v>
      </c>
      <c r="G82" s="28">
        <f t="shared" si="8"/>
        <v>8200</v>
      </c>
      <c r="H82" s="28">
        <f t="shared" si="8"/>
        <v>22070</v>
      </c>
      <c r="I82" s="28">
        <f t="shared" si="8"/>
        <v>22070</v>
      </c>
      <c r="J82" s="18"/>
      <c r="K82" s="18"/>
    </row>
    <row r="83" spans="1:11" ht="32.25" customHeight="1">
      <c r="A83" s="27" t="s">
        <v>149</v>
      </c>
      <c r="B83" s="38" t="s">
        <v>60</v>
      </c>
      <c r="C83" s="27" t="s">
        <v>194</v>
      </c>
      <c r="D83" s="27" t="s">
        <v>100</v>
      </c>
      <c r="E83" s="27" t="s">
        <v>217</v>
      </c>
      <c r="F83" s="27" t="s">
        <v>61</v>
      </c>
      <c r="G83" s="28">
        <v>8200</v>
      </c>
      <c r="H83" s="28">
        <v>22070</v>
      </c>
      <c r="I83" s="28">
        <v>22070</v>
      </c>
      <c r="J83" s="18"/>
      <c r="K83" s="18"/>
    </row>
    <row r="84" spans="1:11" ht="18.75">
      <c r="A84" s="27" t="s">
        <v>150</v>
      </c>
      <c r="B84" s="58" t="s">
        <v>31</v>
      </c>
      <c r="C84" s="50" t="s">
        <v>194</v>
      </c>
      <c r="D84" s="51" t="s">
        <v>90</v>
      </c>
      <c r="E84" s="51"/>
      <c r="F84" s="51"/>
      <c r="G84" s="52">
        <f t="shared" ref="G84:I88" si="9">G85</f>
        <v>124510</v>
      </c>
      <c r="H84" s="52">
        <f t="shared" si="9"/>
        <v>150600</v>
      </c>
      <c r="I84" s="52">
        <f t="shared" si="9"/>
        <v>150600</v>
      </c>
      <c r="J84" s="18"/>
      <c r="K84" s="18"/>
    </row>
    <row r="85" spans="1:11" ht="72">
      <c r="A85" s="27" t="s">
        <v>151</v>
      </c>
      <c r="B85" s="38" t="s">
        <v>207</v>
      </c>
      <c r="C85" s="27" t="s">
        <v>194</v>
      </c>
      <c r="D85" s="27" t="s">
        <v>90</v>
      </c>
      <c r="E85" s="27" t="s">
        <v>187</v>
      </c>
      <c r="F85" s="27"/>
      <c r="G85" s="28">
        <f t="shared" si="9"/>
        <v>124510</v>
      </c>
      <c r="H85" s="28">
        <f t="shared" si="9"/>
        <v>150600</v>
      </c>
      <c r="I85" s="28">
        <f t="shared" si="9"/>
        <v>150600</v>
      </c>
      <c r="J85" s="18"/>
      <c r="K85" s="18"/>
    </row>
    <row r="86" spans="1:11" ht="72">
      <c r="A86" s="27" t="s">
        <v>152</v>
      </c>
      <c r="B86" s="56" t="s">
        <v>15</v>
      </c>
      <c r="C86" s="27" t="s">
        <v>194</v>
      </c>
      <c r="D86" s="27" t="s">
        <v>90</v>
      </c>
      <c r="E86" s="27" t="s">
        <v>223</v>
      </c>
      <c r="F86" s="27"/>
      <c r="G86" s="28">
        <f t="shared" si="9"/>
        <v>124510</v>
      </c>
      <c r="H86" s="28">
        <f t="shared" si="9"/>
        <v>150600</v>
      </c>
      <c r="I86" s="28">
        <f t="shared" si="9"/>
        <v>150600</v>
      </c>
      <c r="J86" s="18"/>
      <c r="K86" s="18"/>
    </row>
    <row r="87" spans="1:11" s="4" customFormat="1" ht="75">
      <c r="A87" s="27" t="s">
        <v>153</v>
      </c>
      <c r="B87" s="36" t="s">
        <v>220</v>
      </c>
      <c r="C87" s="27" t="s">
        <v>194</v>
      </c>
      <c r="D87" s="27" t="s">
        <v>90</v>
      </c>
      <c r="E87" s="27" t="s">
        <v>219</v>
      </c>
      <c r="F87" s="59"/>
      <c r="G87" s="28">
        <f t="shared" si="9"/>
        <v>124510</v>
      </c>
      <c r="H87" s="28">
        <f t="shared" si="9"/>
        <v>150600</v>
      </c>
      <c r="I87" s="28">
        <f t="shared" si="9"/>
        <v>150600</v>
      </c>
      <c r="J87" s="60"/>
      <c r="K87" s="60"/>
    </row>
    <row r="88" spans="1:11" ht="54">
      <c r="A88" s="27" t="s">
        <v>154</v>
      </c>
      <c r="B88" s="38" t="s">
        <v>58</v>
      </c>
      <c r="C88" s="27" t="s">
        <v>194</v>
      </c>
      <c r="D88" s="27" t="s">
        <v>90</v>
      </c>
      <c r="E88" s="27" t="s">
        <v>219</v>
      </c>
      <c r="F88" s="27" t="s">
        <v>59</v>
      </c>
      <c r="G88" s="28">
        <f t="shared" si="9"/>
        <v>124510</v>
      </c>
      <c r="H88" s="28">
        <f t="shared" si="9"/>
        <v>150600</v>
      </c>
      <c r="I88" s="28">
        <f t="shared" si="9"/>
        <v>150600</v>
      </c>
      <c r="J88" s="18"/>
      <c r="K88" s="18"/>
    </row>
    <row r="89" spans="1:11" ht="72">
      <c r="A89" s="27" t="s">
        <v>233</v>
      </c>
      <c r="B89" s="38" t="s">
        <v>60</v>
      </c>
      <c r="C89" s="27" t="s">
        <v>194</v>
      </c>
      <c r="D89" s="27" t="s">
        <v>90</v>
      </c>
      <c r="E89" s="27" t="s">
        <v>219</v>
      </c>
      <c r="F89" s="27" t="s">
        <v>61</v>
      </c>
      <c r="G89" s="28">
        <v>124510</v>
      </c>
      <c r="H89" s="28">
        <v>150600</v>
      </c>
      <c r="I89" s="28">
        <v>150600</v>
      </c>
      <c r="J89" s="18"/>
      <c r="K89" s="18"/>
    </row>
    <row r="90" spans="1:11" ht="18">
      <c r="A90" s="27" t="s">
        <v>155</v>
      </c>
      <c r="B90" s="61" t="s">
        <v>12</v>
      </c>
      <c r="C90" s="50" t="s">
        <v>194</v>
      </c>
      <c r="D90" s="62" t="s">
        <v>11</v>
      </c>
      <c r="E90" s="62"/>
      <c r="F90" s="62"/>
      <c r="G90" s="35">
        <f>SUM(G92)</f>
        <v>1507555.47</v>
      </c>
      <c r="H90" s="35">
        <f>SUM(H92)</f>
        <v>1378700</v>
      </c>
      <c r="I90" s="35">
        <f>SUM(I92)</f>
        <v>1378700</v>
      </c>
      <c r="J90" s="18"/>
      <c r="K90" s="18"/>
    </row>
    <row r="91" spans="1:11" ht="90">
      <c r="A91" s="27" t="s">
        <v>156</v>
      </c>
      <c r="B91" s="44" t="s">
        <v>206</v>
      </c>
      <c r="C91" s="27" t="s">
        <v>194</v>
      </c>
      <c r="D91" s="27" t="s">
        <v>11</v>
      </c>
      <c r="E91" s="27" t="s">
        <v>187</v>
      </c>
      <c r="F91" s="27"/>
      <c r="G91" s="28">
        <f>SUM(G92)</f>
        <v>1507555.47</v>
      </c>
      <c r="H91" s="28">
        <f>SUM(H92)</f>
        <v>1378700</v>
      </c>
      <c r="I91" s="28">
        <f>SUM(I92)</f>
        <v>1378700</v>
      </c>
      <c r="J91" s="18"/>
      <c r="K91" s="18"/>
    </row>
    <row r="92" spans="1:11" ht="72">
      <c r="A92" s="27" t="s">
        <v>157</v>
      </c>
      <c r="B92" s="56" t="s">
        <v>15</v>
      </c>
      <c r="C92" s="27" t="s">
        <v>194</v>
      </c>
      <c r="D92" s="27" t="s">
        <v>11</v>
      </c>
      <c r="E92" s="27" t="s">
        <v>178</v>
      </c>
      <c r="F92" s="27"/>
      <c r="G92" s="28">
        <f>G93+G96+G99</f>
        <v>1507555.47</v>
      </c>
      <c r="H92" s="28">
        <f>SUM(H93+H96+H99)</f>
        <v>1378700</v>
      </c>
      <c r="I92" s="28">
        <f>SUM(I93+I96+I99)</f>
        <v>1378700</v>
      </c>
      <c r="J92" s="18"/>
      <c r="K92" s="18"/>
    </row>
    <row r="93" spans="1:11" ht="37.5">
      <c r="A93" s="27" t="s">
        <v>158</v>
      </c>
      <c r="B93" s="36" t="s">
        <v>222</v>
      </c>
      <c r="C93" s="27" t="s">
        <v>194</v>
      </c>
      <c r="D93" s="27" t="s">
        <v>11</v>
      </c>
      <c r="E93" s="27" t="s">
        <v>179</v>
      </c>
      <c r="F93" s="27"/>
      <c r="G93" s="63">
        <f t="shared" ref="G93:I94" si="10">G94</f>
        <v>1494555.47</v>
      </c>
      <c r="H93" s="63">
        <f t="shared" si="10"/>
        <v>1347700</v>
      </c>
      <c r="I93" s="63">
        <f t="shared" si="10"/>
        <v>1347700</v>
      </c>
      <c r="J93" s="18"/>
      <c r="K93" s="18"/>
    </row>
    <row r="94" spans="1:11" ht="54">
      <c r="A94" s="27" t="s">
        <v>159</v>
      </c>
      <c r="B94" s="38" t="s">
        <v>58</v>
      </c>
      <c r="C94" s="27" t="s">
        <v>194</v>
      </c>
      <c r="D94" s="27" t="s">
        <v>11</v>
      </c>
      <c r="E94" s="27" t="s">
        <v>179</v>
      </c>
      <c r="F94" s="27" t="s">
        <v>59</v>
      </c>
      <c r="G94" s="28">
        <f t="shared" si="10"/>
        <v>1494555.47</v>
      </c>
      <c r="H94" s="28">
        <f t="shared" si="10"/>
        <v>1347700</v>
      </c>
      <c r="I94" s="28">
        <f t="shared" si="10"/>
        <v>1347700</v>
      </c>
      <c r="J94" s="18"/>
      <c r="K94" s="18"/>
    </row>
    <row r="95" spans="1:11" ht="72">
      <c r="A95" s="27" t="s">
        <v>160</v>
      </c>
      <c r="B95" s="38" t="s">
        <v>60</v>
      </c>
      <c r="C95" s="27" t="s">
        <v>194</v>
      </c>
      <c r="D95" s="27" t="s">
        <v>11</v>
      </c>
      <c r="E95" s="27" t="s">
        <v>179</v>
      </c>
      <c r="F95" s="27" t="s">
        <v>61</v>
      </c>
      <c r="G95" s="28">
        <v>1494555.47</v>
      </c>
      <c r="H95" s="28">
        <v>1347700</v>
      </c>
      <c r="I95" s="28">
        <v>1347700</v>
      </c>
      <c r="J95" s="18"/>
      <c r="K95" s="18"/>
    </row>
    <row r="96" spans="1:11" ht="27" customHeight="1">
      <c r="A96" s="27" t="s">
        <v>161</v>
      </c>
      <c r="B96" s="36" t="s">
        <v>221</v>
      </c>
      <c r="C96" s="27" t="s">
        <v>194</v>
      </c>
      <c r="D96" s="27" t="s">
        <v>11</v>
      </c>
      <c r="E96" s="27" t="s">
        <v>180</v>
      </c>
      <c r="F96" s="27"/>
      <c r="G96" s="63">
        <f t="shared" ref="G96:I97" si="11">G97</f>
        <v>10000</v>
      </c>
      <c r="H96" s="63">
        <f t="shared" si="11"/>
        <v>16000</v>
      </c>
      <c r="I96" s="63">
        <f t="shared" si="11"/>
        <v>16000</v>
      </c>
      <c r="J96" s="18"/>
      <c r="K96" s="18"/>
    </row>
    <row r="97" spans="1:11" ht="54">
      <c r="A97" s="27" t="s">
        <v>162</v>
      </c>
      <c r="B97" s="38" t="s">
        <v>58</v>
      </c>
      <c r="C97" s="27" t="s">
        <v>194</v>
      </c>
      <c r="D97" s="27" t="s">
        <v>11</v>
      </c>
      <c r="E97" s="27" t="s">
        <v>180</v>
      </c>
      <c r="F97" s="27" t="s">
        <v>59</v>
      </c>
      <c r="G97" s="28">
        <f t="shared" si="11"/>
        <v>10000</v>
      </c>
      <c r="H97" s="28">
        <f t="shared" si="11"/>
        <v>16000</v>
      </c>
      <c r="I97" s="28">
        <f t="shared" si="11"/>
        <v>16000</v>
      </c>
      <c r="J97" s="18"/>
      <c r="K97" s="18"/>
    </row>
    <row r="98" spans="1:11" ht="72">
      <c r="A98" s="27" t="s">
        <v>163</v>
      </c>
      <c r="B98" s="38" t="s">
        <v>60</v>
      </c>
      <c r="C98" s="27" t="s">
        <v>194</v>
      </c>
      <c r="D98" s="27" t="s">
        <v>11</v>
      </c>
      <c r="E98" s="27" t="s">
        <v>180</v>
      </c>
      <c r="F98" s="27" t="s">
        <v>61</v>
      </c>
      <c r="G98" s="28">
        <v>10000</v>
      </c>
      <c r="H98" s="28">
        <v>16000</v>
      </c>
      <c r="I98" s="28">
        <v>16000</v>
      </c>
      <c r="J98" s="18"/>
      <c r="K98" s="18"/>
    </row>
    <row r="99" spans="1:11" ht="56.25">
      <c r="A99" s="27" t="s">
        <v>164</v>
      </c>
      <c r="B99" s="36" t="s">
        <v>102</v>
      </c>
      <c r="C99" s="27" t="s">
        <v>194</v>
      </c>
      <c r="D99" s="27" t="s">
        <v>11</v>
      </c>
      <c r="E99" s="27" t="s">
        <v>181</v>
      </c>
      <c r="F99" s="27"/>
      <c r="G99" s="32">
        <f t="shared" ref="G99:I100" si="12">G100</f>
        <v>3000</v>
      </c>
      <c r="H99" s="32">
        <f t="shared" si="12"/>
        <v>15000</v>
      </c>
      <c r="I99" s="32">
        <f t="shared" si="12"/>
        <v>15000</v>
      </c>
      <c r="J99" s="18"/>
      <c r="K99" s="18"/>
    </row>
    <row r="100" spans="1:11" ht="54">
      <c r="A100" s="27" t="s">
        <v>165</v>
      </c>
      <c r="B100" s="38" t="s">
        <v>58</v>
      </c>
      <c r="C100" s="27" t="s">
        <v>194</v>
      </c>
      <c r="D100" s="27" t="s">
        <v>11</v>
      </c>
      <c r="E100" s="27" t="s">
        <v>181</v>
      </c>
      <c r="F100" s="27" t="s">
        <v>59</v>
      </c>
      <c r="G100" s="28">
        <f t="shared" si="12"/>
        <v>3000</v>
      </c>
      <c r="H100" s="28">
        <f t="shared" si="12"/>
        <v>15000</v>
      </c>
      <c r="I100" s="28">
        <f t="shared" si="12"/>
        <v>15000</v>
      </c>
      <c r="J100" s="18"/>
      <c r="K100" s="18"/>
    </row>
    <row r="101" spans="1:11" ht="72">
      <c r="A101" s="27" t="s">
        <v>167</v>
      </c>
      <c r="B101" s="38" t="s">
        <v>60</v>
      </c>
      <c r="C101" s="27" t="s">
        <v>194</v>
      </c>
      <c r="D101" s="27" t="s">
        <v>11</v>
      </c>
      <c r="E101" s="27" t="s">
        <v>181</v>
      </c>
      <c r="F101" s="27" t="s">
        <v>61</v>
      </c>
      <c r="G101" s="28">
        <v>3000</v>
      </c>
      <c r="H101" s="28">
        <v>15000</v>
      </c>
      <c r="I101" s="28">
        <v>15000</v>
      </c>
      <c r="J101" s="18"/>
      <c r="K101" s="18"/>
    </row>
    <row r="102" spans="1:11" ht="36">
      <c r="A102" s="27" t="s">
        <v>168</v>
      </c>
      <c r="B102" s="61" t="s">
        <v>23</v>
      </c>
      <c r="C102" s="50" t="s">
        <v>194</v>
      </c>
      <c r="D102" s="62" t="s">
        <v>67</v>
      </c>
      <c r="E102" s="62"/>
      <c r="F102" s="62"/>
      <c r="G102" s="35">
        <f>SUM(G103)</f>
        <v>1402276</v>
      </c>
      <c r="H102" s="35">
        <f>SUM(H103)</f>
        <v>1410800</v>
      </c>
      <c r="I102" s="35">
        <f>SUM(I103)</f>
        <v>1410800</v>
      </c>
      <c r="J102" s="18"/>
      <c r="K102" s="18"/>
    </row>
    <row r="103" spans="1:11" ht="18">
      <c r="A103" s="27" t="s">
        <v>169</v>
      </c>
      <c r="B103" s="38" t="s">
        <v>32</v>
      </c>
      <c r="C103" s="27" t="s">
        <v>194</v>
      </c>
      <c r="D103" s="27" t="s">
        <v>68</v>
      </c>
      <c r="E103" s="27"/>
      <c r="F103" s="27"/>
      <c r="G103" s="28">
        <f t="shared" ref="G103:I107" si="13">G104</f>
        <v>1402276</v>
      </c>
      <c r="H103" s="28">
        <f t="shared" si="13"/>
        <v>1410800</v>
      </c>
      <c r="I103" s="28">
        <f t="shared" si="13"/>
        <v>1410800</v>
      </c>
      <c r="J103" s="18"/>
      <c r="K103" s="18"/>
    </row>
    <row r="104" spans="1:11" ht="54">
      <c r="A104" s="27" t="s">
        <v>170</v>
      </c>
      <c r="B104" s="38" t="s">
        <v>224</v>
      </c>
      <c r="C104" s="27" t="s">
        <v>194</v>
      </c>
      <c r="D104" s="27" t="s">
        <v>68</v>
      </c>
      <c r="E104" s="27" t="s">
        <v>188</v>
      </c>
      <c r="F104" s="27"/>
      <c r="G104" s="28">
        <f t="shared" si="13"/>
        <v>1402276</v>
      </c>
      <c r="H104" s="28">
        <f t="shared" si="13"/>
        <v>1410800</v>
      </c>
      <c r="I104" s="28">
        <f t="shared" si="13"/>
        <v>1410800</v>
      </c>
      <c r="J104" s="18"/>
      <c r="K104" s="18"/>
    </row>
    <row r="105" spans="1:11" ht="54">
      <c r="A105" s="27" t="s">
        <v>171</v>
      </c>
      <c r="B105" s="38" t="s">
        <v>9</v>
      </c>
      <c r="C105" s="27" t="s">
        <v>194</v>
      </c>
      <c r="D105" s="27" t="s">
        <v>68</v>
      </c>
      <c r="E105" s="27" t="s">
        <v>189</v>
      </c>
      <c r="F105" s="27"/>
      <c r="G105" s="28">
        <f t="shared" si="13"/>
        <v>1402276</v>
      </c>
      <c r="H105" s="28">
        <f t="shared" si="13"/>
        <v>1410800</v>
      </c>
      <c r="I105" s="28">
        <f t="shared" si="13"/>
        <v>1410800</v>
      </c>
      <c r="J105" s="18"/>
      <c r="K105" s="18"/>
    </row>
    <row r="106" spans="1:11" ht="34.5" customHeight="1">
      <c r="A106" s="27" t="s">
        <v>172</v>
      </c>
      <c r="B106" s="38" t="s">
        <v>225</v>
      </c>
      <c r="C106" s="27" t="s">
        <v>194</v>
      </c>
      <c r="D106" s="27" t="s">
        <v>68</v>
      </c>
      <c r="E106" s="27" t="s">
        <v>190</v>
      </c>
      <c r="F106" s="27"/>
      <c r="G106" s="28">
        <f t="shared" si="13"/>
        <v>1402276</v>
      </c>
      <c r="H106" s="28">
        <f t="shared" si="13"/>
        <v>1410800</v>
      </c>
      <c r="I106" s="28">
        <f t="shared" si="13"/>
        <v>1410800</v>
      </c>
      <c r="J106" s="18"/>
      <c r="K106" s="18"/>
    </row>
    <row r="107" spans="1:11" ht="72">
      <c r="A107" s="27" t="s">
        <v>173</v>
      </c>
      <c r="B107" s="38" t="s">
        <v>94</v>
      </c>
      <c r="C107" s="27" t="s">
        <v>194</v>
      </c>
      <c r="D107" s="27" t="s">
        <v>68</v>
      </c>
      <c r="E107" s="27" t="s">
        <v>190</v>
      </c>
      <c r="F107" s="27" t="s">
        <v>95</v>
      </c>
      <c r="G107" s="28">
        <f t="shared" si="13"/>
        <v>1402276</v>
      </c>
      <c r="H107" s="28">
        <f t="shared" si="13"/>
        <v>1410800</v>
      </c>
      <c r="I107" s="28">
        <f t="shared" si="13"/>
        <v>1410800</v>
      </c>
      <c r="J107" s="18"/>
      <c r="K107" s="18"/>
    </row>
    <row r="108" spans="1:11" ht="36">
      <c r="A108" s="27" t="s">
        <v>174</v>
      </c>
      <c r="B108" s="38" t="s">
        <v>64</v>
      </c>
      <c r="C108" s="27" t="s">
        <v>194</v>
      </c>
      <c r="D108" s="27" t="s">
        <v>68</v>
      </c>
      <c r="E108" s="27" t="s">
        <v>190</v>
      </c>
      <c r="F108" s="27" t="s">
        <v>65</v>
      </c>
      <c r="G108" s="28">
        <v>1402276</v>
      </c>
      <c r="H108" s="28">
        <v>1410800</v>
      </c>
      <c r="I108" s="28">
        <v>1410800</v>
      </c>
      <c r="J108" s="18"/>
      <c r="K108" s="18"/>
    </row>
    <row r="109" spans="1:11" ht="36">
      <c r="A109" s="27" t="s">
        <v>175</v>
      </c>
      <c r="B109" s="61" t="s">
        <v>66</v>
      </c>
      <c r="C109" s="50" t="s">
        <v>194</v>
      </c>
      <c r="D109" s="62" t="s">
        <v>33</v>
      </c>
      <c r="E109" s="62"/>
      <c r="F109" s="62"/>
      <c r="G109" s="35">
        <f>G110</f>
        <v>10763</v>
      </c>
      <c r="H109" s="35">
        <f>H110</f>
        <v>10763</v>
      </c>
      <c r="I109" s="35">
        <f>I110</f>
        <v>10763</v>
      </c>
      <c r="J109" s="18"/>
      <c r="K109" s="18"/>
    </row>
    <row r="110" spans="1:11" ht="36">
      <c r="A110" s="27" t="s">
        <v>176</v>
      </c>
      <c r="B110" s="64" t="s">
        <v>96</v>
      </c>
      <c r="C110" s="27" t="s">
        <v>194</v>
      </c>
      <c r="D110" s="27" t="s">
        <v>36</v>
      </c>
      <c r="E110" s="27"/>
      <c r="F110" s="27"/>
      <c r="G110" s="28">
        <f>SUM(G115)</f>
        <v>10763</v>
      </c>
      <c r="H110" s="28">
        <f>SUM(H115)</f>
        <v>10763</v>
      </c>
      <c r="I110" s="28">
        <f>SUM(I115)</f>
        <v>10763</v>
      </c>
      <c r="J110" s="18"/>
      <c r="K110" s="18"/>
    </row>
    <row r="111" spans="1:11" ht="72">
      <c r="A111" s="27" t="s">
        <v>234</v>
      </c>
      <c r="B111" s="38" t="s">
        <v>207</v>
      </c>
      <c r="C111" s="27" t="s">
        <v>194</v>
      </c>
      <c r="D111" s="27" t="s">
        <v>36</v>
      </c>
      <c r="E111" s="27" t="s">
        <v>187</v>
      </c>
      <c r="F111" s="27"/>
      <c r="G111" s="28">
        <f t="shared" ref="G111:I113" si="14">SUM(G112)</f>
        <v>10763</v>
      </c>
      <c r="H111" s="28">
        <f t="shared" si="14"/>
        <v>10763</v>
      </c>
      <c r="I111" s="28">
        <f t="shared" si="14"/>
        <v>10763</v>
      </c>
      <c r="J111" s="18"/>
      <c r="K111" s="18"/>
    </row>
    <row r="112" spans="1:11" ht="54">
      <c r="A112" s="27" t="s">
        <v>55</v>
      </c>
      <c r="B112" s="38" t="s">
        <v>199</v>
      </c>
      <c r="C112" s="27" t="s">
        <v>194</v>
      </c>
      <c r="D112" s="27" t="s">
        <v>36</v>
      </c>
      <c r="E112" s="27" t="s">
        <v>185</v>
      </c>
      <c r="F112" s="27"/>
      <c r="G112" s="28">
        <f t="shared" si="14"/>
        <v>10763</v>
      </c>
      <c r="H112" s="28">
        <f t="shared" si="14"/>
        <v>10763</v>
      </c>
      <c r="I112" s="28">
        <f t="shared" si="14"/>
        <v>10763</v>
      </c>
      <c r="J112" s="18"/>
      <c r="K112" s="18"/>
    </row>
    <row r="113" spans="1:11" ht="36">
      <c r="A113" s="27" t="s">
        <v>235</v>
      </c>
      <c r="B113" s="38" t="s">
        <v>3</v>
      </c>
      <c r="C113" s="27" t="s">
        <v>194</v>
      </c>
      <c r="D113" s="27" t="s">
        <v>36</v>
      </c>
      <c r="E113" s="27" t="s">
        <v>226</v>
      </c>
      <c r="F113" s="27"/>
      <c r="G113" s="28">
        <f t="shared" si="14"/>
        <v>10763</v>
      </c>
      <c r="H113" s="28">
        <f t="shared" si="14"/>
        <v>10763</v>
      </c>
      <c r="I113" s="28">
        <f t="shared" si="14"/>
        <v>10763</v>
      </c>
      <c r="J113" s="18"/>
      <c r="K113" s="18"/>
    </row>
    <row r="114" spans="1:11" ht="36">
      <c r="A114" s="27" t="s">
        <v>236</v>
      </c>
      <c r="B114" s="38" t="s">
        <v>5</v>
      </c>
      <c r="C114" s="27" t="s">
        <v>194</v>
      </c>
      <c r="D114" s="27" t="s">
        <v>36</v>
      </c>
      <c r="E114" s="27" t="s">
        <v>226</v>
      </c>
      <c r="F114" s="27" t="s">
        <v>6</v>
      </c>
      <c r="G114" s="28">
        <f>G115</f>
        <v>10763</v>
      </c>
      <c r="H114" s="28">
        <f>H115</f>
        <v>10763</v>
      </c>
      <c r="I114" s="28">
        <f>I115</f>
        <v>10763</v>
      </c>
      <c r="J114" s="18"/>
      <c r="K114" s="18"/>
    </row>
    <row r="115" spans="1:11" ht="36">
      <c r="A115" s="27" t="s">
        <v>237</v>
      </c>
      <c r="B115" s="38" t="s">
        <v>18</v>
      </c>
      <c r="C115" s="27" t="s">
        <v>194</v>
      </c>
      <c r="D115" s="27" t="s">
        <v>36</v>
      </c>
      <c r="E115" s="27" t="s">
        <v>226</v>
      </c>
      <c r="F115" s="27" t="s">
        <v>17</v>
      </c>
      <c r="G115" s="28">
        <v>10763</v>
      </c>
      <c r="H115" s="28">
        <v>10763</v>
      </c>
      <c r="I115" s="28">
        <v>10763</v>
      </c>
      <c r="J115" s="18"/>
      <c r="K115" s="18"/>
    </row>
    <row r="116" spans="1:11" ht="27.6" customHeight="1">
      <c r="A116" s="27" t="s">
        <v>238</v>
      </c>
      <c r="B116" s="30" t="s">
        <v>1</v>
      </c>
      <c r="C116" s="27"/>
      <c r="D116" s="27"/>
      <c r="E116" s="27"/>
      <c r="F116" s="27"/>
      <c r="G116" s="65">
        <v>0</v>
      </c>
      <c r="H116" s="65">
        <v>137222</v>
      </c>
      <c r="I116" s="65">
        <v>274443</v>
      </c>
      <c r="J116" s="18"/>
      <c r="K116" s="18"/>
    </row>
    <row r="117" spans="1:11" ht="18">
      <c r="A117" s="27" t="s">
        <v>239</v>
      </c>
      <c r="B117" s="30" t="s">
        <v>19</v>
      </c>
      <c r="C117" s="27"/>
      <c r="D117" s="27"/>
      <c r="E117" s="31"/>
      <c r="F117" s="27"/>
      <c r="G117" s="32">
        <f>SUM(G116+G109+G102+G76+G65+G50+G42+G13)</f>
        <v>5591331.4699999997</v>
      </c>
      <c r="H117" s="32">
        <f>SUM(H116+H109+H102+H76+H65+H50+H42+H13)</f>
        <v>5626088</v>
      </c>
      <c r="I117" s="32">
        <f>SUM(I116+I109+I102+I76+I65+I50+I42+I13)</f>
        <v>5763309</v>
      </c>
      <c r="J117" s="18"/>
      <c r="K117" s="18"/>
    </row>
    <row r="119" spans="1:11">
      <c r="G119" s="7"/>
    </row>
  </sheetData>
  <autoFilter ref="A10:I117"/>
  <mergeCells count="4">
    <mergeCell ref="A6:I6"/>
    <mergeCell ref="A7:I7"/>
    <mergeCell ref="H4:I4"/>
    <mergeCell ref="B4:C4"/>
  </mergeCells>
  <phoneticPr fontId="3" type="noConversion"/>
  <pageMargins left="1.1811023622047245" right="0.59055118110236227" top="0.78740157480314965" bottom="0.78740157480314965" header="0.39370078740157483" footer="0.39370078740157483"/>
  <pageSetup paperSize="9" scale="56" orientation="portrait" r:id="rId1"/>
  <headerFooter alignWithMargins="0"/>
  <rowBreaks count="2" manualBreakCount="2">
    <brk id="49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6</vt:lpstr>
      <vt:lpstr>'прил 6'!Область_печати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Сельсовет</cp:lastModifiedBy>
  <cp:lastPrinted>2017-02-20T07:59:32Z</cp:lastPrinted>
  <dcterms:created xsi:type="dcterms:W3CDTF">2007-10-12T08:23:45Z</dcterms:created>
  <dcterms:modified xsi:type="dcterms:W3CDTF">2017-03-01T08:21:35Z</dcterms:modified>
</cp:coreProperties>
</file>