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tabRatio="870" activeTab="0"/>
  </bookViews>
  <sheets>
    <sheet name="прил 7" sheetId="1" r:id="rId1"/>
  </sheets>
  <definedNames>
    <definedName name="_xlnm._FilterDatabase" localSheetId="0" hidden="1">'прил 7'!$A$9:$H$116</definedName>
  </definedNames>
  <calcPr fullCalcOnLoad="1"/>
</workbook>
</file>

<file path=xl/sharedStrings.xml><?xml version="1.0" encoding="utf-8"?>
<sst xmlns="http://schemas.openxmlformats.org/spreadsheetml/2006/main" count="453" uniqueCount="198">
  <si>
    <t>Резервные средства</t>
  </si>
  <si>
    <t>Мероприятия в области коммунального хозяйства</t>
  </si>
  <si>
    <t>Мероприятия в области спорта и физической культуры</t>
  </si>
  <si>
    <t>Муниципальная подпрограмма"Содействие развитию и модернизации улично-дорожной сети муниципального образования"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</si>
  <si>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</si>
  <si>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Межбюджетные трансферты</t>
  </si>
  <si>
    <t>500</t>
  </si>
  <si>
    <t>Мобилизационная и вневойсковая подготовка</t>
  </si>
  <si>
    <t>0409</t>
  </si>
  <si>
    <t>0503</t>
  </si>
  <si>
    <t>Благоустройство</t>
  </si>
  <si>
    <t>Дорожное хозяйство (дорожные фонды)</t>
  </si>
  <si>
    <t>870</t>
  </si>
  <si>
    <t>540</t>
  </si>
  <si>
    <t>Иные  межбюджетные трансферты</t>
  </si>
  <si>
    <t>Всего</t>
  </si>
  <si>
    <t xml:space="preserve">Обеспечение деятельности (оказание услуг) подведомственных учреждений 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</si>
  <si>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</si>
  <si>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</si>
  <si>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17</t>
  </si>
  <si>
    <t>19</t>
  </si>
  <si>
    <t>Целевая статья</t>
  </si>
  <si>
    <t>Вид расходов</t>
  </si>
  <si>
    <t>Совета депутатов</t>
  </si>
  <si>
    <t>Другие общегосударственные вопросы</t>
  </si>
  <si>
    <t>Коммунальное хозяйство</t>
  </si>
  <si>
    <t>Физическая культура и спорт</t>
  </si>
  <si>
    <t>1100</t>
  </si>
  <si>
    <t>0111</t>
  </si>
  <si>
    <t>0113</t>
  </si>
  <si>
    <t xml:space="preserve">Другие вопросы в области физической культуры и спорта </t>
  </si>
  <si>
    <t>1105</t>
  </si>
  <si>
    <t>0200</t>
  </si>
  <si>
    <t>0203</t>
  </si>
  <si>
    <t>40</t>
  </si>
  <si>
    <t>0300</t>
  </si>
  <si>
    <t>Национальная безопасность и правоохранительная деятельность</t>
  </si>
  <si>
    <t>Национальная оборона</t>
  </si>
  <si>
    <t>13</t>
  </si>
  <si>
    <t>42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</si>
  <si>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</si>
  <si>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</si>
  <si>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Наименование главных распорядителей и наименование показателей бюджетной классификации</t>
  </si>
  <si>
    <t>Раздел, подраздел</t>
  </si>
  <si>
    <t/>
  </si>
  <si>
    <t>ОБЩЕГОСУДАРСТВЕННЫЕ ВОПРОСЫ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</si>
  <si>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</si>
  <si>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</si>
  <si>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Расходы на выплаты персоналу государственных (муниципальных) органов</t>
  </si>
  <si>
    <t>120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</si>
  <si>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</si>
  <si>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</si>
  <si>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</si>
  <si>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</si>
  <si>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</si>
  <si>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</si>
  <si>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0104</t>
  </si>
  <si>
    <t>Национальная экономика</t>
  </si>
  <si>
    <t>0400</t>
  </si>
  <si>
    <t>№ строки</t>
  </si>
  <si>
    <t>1</t>
  </si>
  <si>
    <t>2</t>
  </si>
  <si>
    <t>3</t>
  </si>
  <si>
    <t>4</t>
  </si>
  <si>
    <t>5</t>
  </si>
  <si>
    <t>6</t>
  </si>
  <si>
    <t>7</t>
  </si>
  <si>
    <t>Общегосударственные вопросы</t>
  </si>
  <si>
    <t>0100</t>
  </si>
  <si>
    <t>0102</t>
  </si>
  <si>
    <t>8</t>
  </si>
  <si>
    <t>9</t>
  </si>
  <si>
    <t>10</t>
  </si>
  <si>
    <t>11</t>
  </si>
  <si>
    <t>12</t>
  </si>
  <si>
    <t>0106</t>
  </si>
  <si>
    <t>Жилищно-коммунальное хозяйство</t>
  </si>
  <si>
    <t>0500</t>
  </si>
  <si>
    <t>0502</t>
  </si>
  <si>
    <t xml:space="preserve">Руководство и управление в сфере установленных функций органов местного самоуправления </t>
  </si>
  <si>
    <t>Непрограммные расходы  главы муниципального образования и местных администраций</t>
  </si>
  <si>
    <t>Резервные фонды местных администраций</t>
  </si>
  <si>
    <t xml:space="preserve">Резервные фонды  </t>
  </si>
  <si>
    <t>Условно утвердженные</t>
  </si>
  <si>
    <t>( руб.)</t>
  </si>
  <si>
    <t>18</t>
  </si>
  <si>
    <t>Жилищное хозяйство</t>
  </si>
  <si>
    <t>0501</t>
  </si>
  <si>
    <t>Организация и содержание мест захоронения</t>
  </si>
  <si>
    <t>Мероприятия в области жилищного хозяйства</t>
  </si>
  <si>
    <t>Приложение 7</t>
  </si>
  <si>
    <t>14</t>
  </si>
  <si>
    <t>15</t>
  </si>
  <si>
    <t>16</t>
  </si>
  <si>
    <t>20</t>
  </si>
  <si>
    <t>21</t>
  </si>
  <si>
    <t>22</t>
  </si>
  <si>
    <t>23</t>
  </si>
  <si>
    <t>24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</si>
  <si>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</si>
  <si>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</si>
  <si>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</si>
  <si>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</si>
  <si>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</si>
  <si>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</si>
  <si>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</si>
  <si>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</si>
  <si>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</si>
  <si>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41</t>
  </si>
  <si>
    <t>59</t>
  </si>
  <si>
    <t>60</t>
  </si>
  <si>
    <t>61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</si>
  <si>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</si>
  <si>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</si>
  <si>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</si>
  <si>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</si>
  <si>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</si>
  <si>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</si>
  <si>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</si>
  <si>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</si>
  <si>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</si>
  <si>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</si>
  <si>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</si>
  <si>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</si>
  <si>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</si>
  <si>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</si>
  <si>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</si>
  <si>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</si>
  <si>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</si>
  <si>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</si>
  <si>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</si>
  <si>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</si>
  <si>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</si>
  <si>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</si>
  <si>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</si>
  <si>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</si>
  <si>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</si>
  <si>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</si>
  <si>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</si>
  <si>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</si>
  <si>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</si>
  <si>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</si>
  <si>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</si>
  <si>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</si>
  <si>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</si>
  <si>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</si>
  <si>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</si>
  <si>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</si>
  <si>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Сумма на          2018 год</t>
  </si>
  <si>
    <t>0110000000</t>
  </si>
  <si>
    <t>0110060000</t>
  </si>
  <si>
    <t>0110060010</t>
  </si>
  <si>
    <t>0110060040</t>
  </si>
  <si>
    <t>0110060050</t>
  </si>
  <si>
    <t>0120000000</t>
  </si>
  <si>
    <t>0120060020</t>
  </si>
  <si>
    <t>0130000000</t>
  </si>
  <si>
    <t>0140000000</t>
  </si>
  <si>
    <t>0150005020</t>
  </si>
  <si>
    <t>0100000000</t>
  </si>
  <si>
    <t>62</t>
  </si>
  <si>
    <t>850</t>
  </si>
  <si>
    <t>Уплата налогов, сборов и иных платежей</t>
  </si>
  <si>
    <t>99</t>
  </si>
  <si>
    <t>Мероприятия по благоустройству поселений</t>
  </si>
  <si>
    <t>Мероприятия по уличному освещению</t>
  </si>
  <si>
    <t>Прочие мероприятия по благоустройству  поселений</t>
  </si>
  <si>
    <t>Муниципальная подпрограмма "Поддержка муниципальных проектов и мероприятий по благоустройству "</t>
  </si>
  <si>
    <t>Содержание автомобильных дорог и сооружений на них</t>
  </si>
  <si>
    <t>101</t>
  </si>
  <si>
    <t xml:space="preserve">Осуществление полномочий по созданию и обеспечению деятельности административных комиссий </t>
  </si>
  <si>
    <t xml:space="preserve">Муниципальная подпрограмма "Развитие массовой физической культуры и спорта" </t>
  </si>
  <si>
    <t xml:space="preserve">Осуществление первичного воинского учета на территориях, где отсутствуют военные комиссариаты  </t>
  </si>
  <si>
    <t>Муниципальная программа Чухломимнского сельсовета "Содействие развитию муниципального образования  Чухломинский сельсовет "</t>
  </si>
  <si>
    <t>0140004600</t>
  </si>
  <si>
    <t>0130028100</t>
  </si>
  <si>
    <t>0310</t>
  </si>
  <si>
    <t>Реализация мероприятий по обеспечению первичных мер пожарной безопасности</t>
  </si>
  <si>
    <t>Расходы на выплату персоналу учреждения</t>
  </si>
  <si>
    <t>0110005010</t>
  </si>
  <si>
    <t>0110005020</t>
  </si>
  <si>
    <t>Муниципальная подпрограмма "Защита от чрезвычайных ситуаций природного и техногенного характера и обеспечение безопасности населения Чухломинского сельсовета"</t>
  </si>
  <si>
    <t>220000000</t>
  </si>
  <si>
    <t>2200004600</t>
  </si>
  <si>
    <t>2200007050</t>
  </si>
  <si>
    <t>2200051180</t>
  </si>
  <si>
    <t>2200075140</t>
  </si>
  <si>
    <t>0120075080</t>
  </si>
  <si>
    <t>01200S5080</t>
  </si>
  <si>
    <t xml:space="preserve">Дорожное хозяйство (дорожные фонды) </t>
  </si>
  <si>
    <t>01300S4120</t>
  </si>
  <si>
    <t>0130074120</t>
  </si>
  <si>
    <t>2200010210</t>
  </si>
  <si>
    <t>Распределение бюджетных ассигнований по целевым статьям (муниципальным программам  сельского бюджета и непрограммным направлениям деятельности), группам и подгруппам видов расходов, разделам, подразделам классификации расходов бюджета Чухломинского сельсовета на 2018 год  и плановый период 2019-2020 годов</t>
  </si>
  <si>
    <t>Сумма на          2019 год</t>
  </si>
  <si>
    <t>Сумма на                 2020 год</t>
  </si>
  <si>
    <t>к проекту решения  бюджета сельского</t>
  </si>
  <si>
    <r>
      <t>от_.12.2017г.__</t>
    </r>
    <r>
      <rPr>
        <u val="single"/>
        <sz val="12"/>
        <rFont val="Arial"/>
        <family val="2"/>
      </rPr>
      <t xml:space="preserve">  №____</t>
    </r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</si>
</sst>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00"/>
    <numFmt numFmtId="179" formatCode="0.000"/>
    <numFmt numFmtId="180" formatCode="[$-FC19]d\ mmmm\ yyyy\ &quot;г.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?"/>
    <numFmt numFmtId="190" formatCode="0000000000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2"/>
    </font>
    <font>
      <b/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2" fillId="24" borderId="1" applyNumberFormat="0" applyAlignment="0" applyProtection="0"/>
    <xf numFmtId="0" fontId="33" fillId="25" borderId="2" applyNumberFormat="0" applyAlignment="0" applyProtection="0"/>
    <xf numFmtId="0" fontId="34" fillId="25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20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6" borderId="7" applyNumberFormat="0" applyAlignment="0" applyProtection="0"/>
    <xf numFmtId="0" fontId="10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3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9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0" borderId="0" applyNumberFormat="0" applyBorder="0" applyAlignment="0" applyProtection="0"/>
  </cellStyleXfs>
  <cellXfs count="69">
    <xf numFmtId="0" fontId="0" fillId="0" borderId="0" xfId="0" applyAlignment="1">
      <alignment/>
    </xf>
    <xf numFmtId="49" fontId="6" fillId="0" borderId="0" xfId="0" applyNumberFormat="1" applyFont="1" applyFill="1" applyAlignment="1">
      <alignment horizontal="center" vertical="top"/>
    </xf>
    <xf numFmtId="0" fontId="6" fillId="0" borderId="0" xfId="0" applyNumberFormat="1" applyFont="1" applyFill="1" applyAlignment="1">
      <alignment/>
    </xf>
    <xf numFmtId="49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49" fontId="6" fillId="0" borderId="0" xfId="0" applyNumberFormat="1" applyFont="1" applyFill="1" applyBorder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4" fontId="7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Fill="1" applyAlignment="1">
      <alignment/>
    </xf>
    <xf numFmtId="0" fontId="11" fillId="0" borderId="0" xfId="0" applyFont="1" applyFill="1" applyAlignment="1">
      <alignment/>
    </xf>
    <xf numFmtId="49" fontId="11" fillId="0" borderId="0" xfId="0" applyNumberFormat="1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/>
    </xf>
    <xf numFmtId="49" fontId="11" fillId="0" borderId="0" xfId="0" applyNumberFormat="1" applyFont="1" applyAlignment="1">
      <alignment/>
    </xf>
    <xf numFmtId="4" fontId="12" fillId="0" borderId="0" xfId="0" applyNumberFormat="1" applyFont="1" applyFill="1" applyAlignment="1">
      <alignment horizontal="right"/>
    </xf>
    <xf numFmtId="4" fontId="11" fillId="0" borderId="0" xfId="53" applyNumberFormat="1" applyFont="1" applyFill="1" applyAlignment="1">
      <alignment horizontal="right"/>
      <protection/>
    </xf>
    <xf numFmtId="49" fontId="13" fillId="0" borderId="0" xfId="0" applyNumberFormat="1" applyFont="1" applyAlignment="1">
      <alignment/>
    </xf>
    <xf numFmtId="4" fontId="11" fillId="0" borderId="0" xfId="54" applyNumberFormat="1" applyFont="1" applyFill="1" applyAlignment="1">
      <alignment horizontal="right"/>
      <protection/>
    </xf>
    <xf numFmtId="0" fontId="12" fillId="0" borderId="0" xfId="0" applyFont="1" applyAlignment="1" quotePrefix="1">
      <alignment wrapText="1"/>
    </xf>
    <xf numFmtId="4" fontId="12" fillId="0" borderId="0" xfId="0" applyNumberFormat="1" applyFont="1" applyAlignment="1" quotePrefix="1">
      <alignment wrapText="1"/>
    </xf>
    <xf numFmtId="0" fontId="12" fillId="0" borderId="0" xfId="0" applyFont="1" applyFill="1" applyAlignment="1">
      <alignment horizontal="center" vertical="top"/>
    </xf>
    <xf numFmtId="0" fontId="12" fillId="0" borderId="0" xfId="0" applyFont="1" applyFill="1" applyAlignment="1">
      <alignment horizontal="center"/>
    </xf>
    <xf numFmtId="4" fontId="12" fillId="0" borderId="0" xfId="0" applyNumberFormat="1" applyFont="1" applyFill="1" applyAlignment="1">
      <alignment horizontal="center"/>
    </xf>
    <xf numFmtId="4" fontId="11" fillId="0" borderId="0" xfId="0" applyNumberFormat="1" applyFont="1" applyFill="1" applyAlignment="1">
      <alignment/>
    </xf>
    <xf numFmtId="0" fontId="11" fillId="0" borderId="0" xfId="0" applyFont="1" applyFill="1" applyAlignment="1">
      <alignment horizontal="right"/>
    </xf>
    <xf numFmtId="0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172" fontId="11" fillId="0" borderId="10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Fill="1" applyBorder="1" applyAlignment="1">
      <alignment horizontal="center" vertical="top" wrapText="1"/>
    </xf>
    <xf numFmtId="2" fontId="12" fillId="0" borderId="10" xfId="0" applyNumberFormat="1" applyFont="1" applyFill="1" applyBorder="1" applyAlignment="1">
      <alignment horizontal="left" vertical="center" wrapText="1"/>
    </xf>
    <xf numFmtId="49" fontId="12" fillId="0" borderId="10" xfId="0" applyNumberFormat="1" applyFont="1" applyFill="1" applyBorder="1" applyAlignment="1">
      <alignment horizontal="center" vertical="center" wrapText="1"/>
    </xf>
    <xf numFmtId="4" fontId="12" fillId="31" borderId="10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left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left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0" xfId="0" applyNumberFormat="1" applyFont="1" applyBorder="1" applyAlignment="1">
      <alignment vertical="top" wrapText="1"/>
    </xf>
    <xf numFmtId="4" fontId="11" fillId="31" borderId="10" xfId="0" applyNumberFormat="1" applyFont="1" applyFill="1" applyBorder="1" applyAlignment="1">
      <alignment horizontal="center" vertical="center" wrapText="1"/>
    </xf>
    <xf numFmtId="4" fontId="14" fillId="31" borderId="10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wrapText="1"/>
    </xf>
    <xf numFmtId="4" fontId="11" fillId="0" borderId="10" xfId="0" applyNumberFormat="1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left" vertical="center" wrapText="1"/>
    </xf>
    <xf numFmtId="2" fontId="11" fillId="0" borderId="10" xfId="0" applyNumberFormat="1" applyFont="1" applyFill="1" applyBorder="1" applyAlignment="1">
      <alignment vertical="top" wrapText="1"/>
    </xf>
    <xf numFmtId="49" fontId="14" fillId="0" borderId="10" xfId="0" applyNumberFormat="1" applyFont="1" applyFill="1" applyBorder="1" applyAlignment="1">
      <alignment horizontal="center" vertical="center"/>
    </xf>
    <xf numFmtId="4" fontId="14" fillId="31" borderId="10" xfId="0" applyNumberFormat="1" applyFont="1" applyFill="1" applyBorder="1" applyAlignment="1">
      <alignment horizontal="center" vertical="center"/>
    </xf>
    <xf numFmtId="49" fontId="11" fillId="0" borderId="10" xfId="0" applyNumberFormat="1" applyFont="1" applyFill="1" applyBorder="1" applyAlignment="1">
      <alignment horizontal="center" vertical="center"/>
    </xf>
    <xf numFmtId="49" fontId="12" fillId="0" borderId="10" xfId="0" applyNumberFormat="1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/>
    </xf>
    <xf numFmtId="0" fontId="11" fillId="0" borderId="10" xfId="0" applyNumberFormat="1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/>
    </xf>
    <xf numFmtId="0" fontId="11" fillId="0" borderId="10" xfId="0" applyFont="1" applyBorder="1" applyAlignment="1">
      <alignment/>
    </xf>
    <xf numFmtId="0" fontId="11" fillId="0" borderId="10" xfId="0" applyFont="1" applyBorder="1" applyAlignment="1">
      <alignment horizontal="justify" vertical="top" wrapText="1"/>
    </xf>
    <xf numFmtId="49" fontId="11" fillId="0" borderId="10" xfId="0" applyNumberFormat="1" applyFont="1" applyFill="1" applyBorder="1" applyAlignment="1">
      <alignment horizontal="left" vertical="center"/>
    </xf>
    <xf numFmtId="0" fontId="11" fillId="0" borderId="10" xfId="0" applyNumberFormat="1" applyFont="1" applyFill="1" applyBorder="1" applyAlignment="1">
      <alignment horizontal="left" vertical="center"/>
    </xf>
    <xf numFmtId="2" fontId="11" fillId="0" borderId="10" xfId="0" applyNumberFormat="1" applyFont="1" applyFill="1" applyBorder="1" applyAlignment="1">
      <alignment horizontal="center" vertical="center"/>
    </xf>
    <xf numFmtId="49" fontId="11" fillId="0" borderId="11" xfId="0" applyNumberFormat="1" applyFont="1" applyBorder="1" applyAlignment="1" applyProtection="1">
      <alignment horizontal="left" vertical="center" wrapText="1"/>
      <protection/>
    </xf>
    <xf numFmtId="49" fontId="12" fillId="0" borderId="11" xfId="0" applyNumberFormat="1" applyFont="1" applyBorder="1" applyAlignment="1" applyProtection="1">
      <alignment horizontal="left" vertical="center" wrapText="1"/>
      <protection/>
    </xf>
    <xf numFmtId="49" fontId="11" fillId="0" borderId="12" xfId="0" applyNumberFormat="1" applyFont="1" applyFill="1" applyBorder="1" applyAlignment="1">
      <alignment horizontal="center" vertical="center"/>
    </xf>
    <xf numFmtId="0" fontId="12" fillId="0" borderId="12" xfId="0" applyNumberFormat="1" applyFont="1" applyFill="1" applyBorder="1" applyAlignment="1">
      <alignment horizontal="left" vertical="center"/>
    </xf>
    <xf numFmtId="4" fontId="12" fillId="0" borderId="12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left" vertical="center"/>
    </xf>
    <xf numFmtId="0" fontId="12" fillId="0" borderId="0" xfId="0" applyFont="1" applyFill="1" applyAlignment="1">
      <alignment horizontal="center" vertical="top" wrapText="1"/>
    </xf>
    <xf numFmtId="0" fontId="11" fillId="0" borderId="0" xfId="0" applyFont="1" applyFill="1" applyAlignment="1">
      <alignment/>
    </xf>
    <xf numFmtId="178" fontId="11" fillId="0" borderId="0" xfId="0" applyNumberFormat="1" applyFont="1" applyFill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4"/>
  <sheetViews>
    <sheetView tabSelected="1" view="pageBreakPreview" zoomScale="60" zoomScalePageLayoutView="0" workbookViewId="0" topLeftCell="A1">
      <selection activeCell="G4" sqref="G4:H4"/>
    </sheetView>
  </sheetViews>
  <sheetFormatPr defaultColWidth="9.00390625" defaultRowHeight="12.75"/>
  <cols>
    <col min="1" max="1" width="4.00390625" style="1" customWidth="1"/>
    <col min="2" max="2" width="60.625" style="2" customWidth="1"/>
    <col min="3" max="3" width="13.00390625" style="3" customWidth="1"/>
    <col min="4" max="4" width="7.875" style="3" customWidth="1"/>
    <col min="5" max="5" width="7.25390625" style="3" customWidth="1"/>
    <col min="6" max="6" width="14.75390625" style="5" customWidth="1"/>
    <col min="7" max="7" width="14.00390625" style="4" bestFit="1" customWidth="1"/>
    <col min="8" max="8" width="19.125" style="4" customWidth="1"/>
    <col min="9" max="16384" width="9.125" style="4" customWidth="1"/>
  </cols>
  <sheetData>
    <row r="1" spans="1:8" ht="15.75">
      <c r="A1" s="14"/>
      <c r="B1" s="12"/>
      <c r="C1" s="15"/>
      <c r="D1" s="16"/>
      <c r="E1" s="15"/>
      <c r="F1" s="17"/>
      <c r="G1" s="67" t="s">
        <v>90</v>
      </c>
      <c r="H1" s="67"/>
    </row>
    <row r="2" spans="1:8" ht="15">
      <c r="A2" s="14"/>
      <c r="B2" s="12"/>
      <c r="C2" s="15"/>
      <c r="D2" s="16"/>
      <c r="E2" s="15"/>
      <c r="F2" s="18"/>
      <c r="G2" s="13" t="s">
        <v>196</v>
      </c>
      <c r="H2" s="13"/>
    </row>
    <row r="3" spans="1:8" ht="15">
      <c r="A3" s="14"/>
      <c r="B3" s="12"/>
      <c r="C3" s="15"/>
      <c r="D3" s="19"/>
      <c r="E3" s="15"/>
      <c r="F3" s="20"/>
      <c r="G3" s="13" t="s">
        <v>23</v>
      </c>
      <c r="H3" s="13"/>
    </row>
    <row r="4" spans="1:8" ht="15.75">
      <c r="A4" s="14"/>
      <c r="B4" s="12"/>
      <c r="C4" s="15"/>
      <c r="D4" s="21"/>
      <c r="E4" s="15"/>
      <c r="F4" s="22"/>
      <c r="G4" s="68" t="s">
        <v>197</v>
      </c>
      <c r="H4" s="68"/>
    </row>
    <row r="5" spans="1:8" ht="15.75">
      <c r="A5" s="14"/>
      <c r="B5" s="12"/>
      <c r="C5" s="15"/>
      <c r="D5" s="21"/>
      <c r="E5" s="15"/>
      <c r="F5" s="22"/>
      <c r="G5" s="13"/>
      <c r="H5" s="13"/>
    </row>
    <row r="6" spans="1:8" ht="48" customHeight="1">
      <c r="A6" s="66" t="s">
        <v>193</v>
      </c>
      <c r="B6" s="66"/>
      <c r="C6" s="66"/>
      <c r="D6" s="66"/>
      <c r="E6" s="66"/>
      <c r="F6" s="66"/>
      <c r="G6" s="66"/>
      <c r="H6" s="66"/>
    </row>
    <row r="7" spans="1:8" ht="15.75">
      <c r="A7" s="23"/>
      <c r="B7" s="24"/>
      <c r="C7" s="24"/>
      <c r="D7" s="24"/>
      <c r="E7" s="24"/>
      <c r="F7" s="25"/>
      <c r="G7" s="13"/>
      <c r="H7" s="13"/>
    </row>
    <row r="8" spans="1:8" ht="15">
      <c r="A8" s="14"/>
      <c r="B8" s="12"/>
      <c r="C8" s="15"/>
      <c r="D8" s="15"/>
      <c r="E8" s="15"/>
      <c r="F8" s="26"/>
      <c r="G8" s="13"/>
      <c r="H8" s="27" t="s">
        <v>84</v>
      </c>
    </row>
    <row r="9" spans="1:8" ht="60">
      <c r="A9" s="28" t="s">
        <v>59</v>
      </c>
      <c r="B9" s="28" t="s">
        <v>42</v>
      </c>
      <c r="C9" s="29" t="s">
        <v>21</v>
      </c>
      <c r="D9" s="29" t="s">
        <v>22</v>
      </c>
      <c r="E9" s="29" t="s">
        <v>43</v>
      </c>
      <c r="F9" s="30" t="s">
        <v>148</v>
      </c>
      <c r="G9" s="31" t="s">
        <v>194</v>
      </c>
      <c r="H9" s="31" t="s">
        <v>195</v>
      </c>
    </row>
    <row r="10" spans="1:8" ht="15">
      <c r="A10" s="32" t="s">
        <v>60</v>
      </c>
      <c r="B10" s="29" t="s">
        <v>61</v>
      </c>
      <c r="C10" s="32" t="s">
        <v>62</v>
      </c>
      <c r="D10" s="29" t="s">
        <v>63</v>
      </c>
      <c r="E10" s="32" t="s">
        <v>64</v>
      </c>
      <c r="F10" s="29" t="s">
        <v>65</v>
      </c>
      <c r="G10" s="32" t="s">
        <v>66</v>
      </c>
      <c r="H10" s="29" t="s">
        <v>70</v>
      </c>
    </row>
    <row r="11" spans="1:8" ht="63">
      <c r="A11" s="29" t="s">
        <v>60</v>
      </c>
      <c r="B11" s="33" t="s">
        <v>173</v>
      </c>
      <c r="C11" s="34" t="s">
        <v>159</v>
      </c>
      <c r="D11" s="34" t="s">
        <v>44</v>
      </c>
      <c r="E11" s="34" t="s">
        <v>44</v>
      </c>
      <c r="F11" s="35">
        <f>F12+F39+F49+F66</f>
        <v>1069421</v>
      </c>
      <c r="G11" s="35">
        <f>G12+G39+G49+G66</f>
        <v>820123</v>
      </c>
      <c r="H11" s="35">
        <f>H12+H39+H49+H66</f>
        <v>821438</v>
      </c>
    </row>
    <row r="12" spans="1:8" ht="38.25" customHeight="1">
      <c r="A12" s="29" t="s">
        <v>61</v>
      </c>
      <c r="B12" s="36" t="s">
        <v>167</v>
      </c>
      <c r="C12" s="37" t="s">
        <v>149</v>
      </c>
      <c r="D12" s="37"/>
      <c r="E12" s="37"/>
      <c r="F12" s="38">
        <f>F13+F18+F23</f>
        <v>673750</v>
      </c>
      <c r="G12" s="38">
        <f>G13+G18+G23</f>
        <v>576750</v>
      </c>
      <c r="H12" s="38">
        <f>H13+H18+H23</f>
        <v>576750</v>
      </c>
    </row>
    <row r="13" spans="1:8" ht="22.5" customHeight="1">
      <c r="A13" s="29"/>
      <c r="B13" s="39" t="s">
        <v>89</v>
      </c>
      <c r="C13" s="29" t="s">
        <v>179</v>
      </c>
      <c r="D13" s="29"/>
      <c r="E13" s="29"/>
      <c r="F13" s="40">
        <f aca="true" t="shared" si="0" ref="F13:H16">F14</f>
        <v>35000</v>
      </c>
      <c r="G13" s="40">
        <f t="shared" si="0"/>
        <v>35000</v>
      </c>
      <c r="H13" s="40">
        <f t="shared" si="0"/>
        <v>35000</v>
      </c>
    </row>
    <row r="14" spans="1:8" ht="23.25" customHeight="1">
      <c r="A14" s="29"/>
      <c r="B14" s="39" t="s">
        <v>50</v>
      </c>
      <c r="C14" s="29" t="s">
        <v>179</v>
      </c>
      <c r="D14" s="29" t="s">
        <v>51</v>
      </c>
      <c r="E14" s="29"/>
      <c r="F14" s="40">
        <f t="shared" si="0"/>
        <v>35000</v>
      </c>
      <c r="G14" s="40">
        <f t="shared" si="0"/>
        <v>35000</v>
      </c>
      <c r="H14" s="40">
        <f t="shared" si="0"/>
        <v>35000</v>
      </c>
    </row>
    <row r="15" spans="1:8" ht="24" customHeight="1">
      <c r="A15" s="29"/>
      <c r="B15" s="39" t="s">
        <v>52</v>
      </c>
      <c r="C15" s="29" t="s">
        <v>179</v>
      </c>
      <c r="D15" s="29" t="s">
        <v>53</v>
      </c>
      <c r="E15" s="29"/>
      <c r="F15" s="40">
        <f t="shared" si="0"/>
        <v>35000</v>
      </c>
      <c r="G15" s="40">
        <f t="shared" si="0"/>
        <v>35000</v>
      </c>
      <c r="H15" s="40">
        <f t="shared" si="0"/>
        <v>35000</v>
      </c>
    </row>
    <row r="16" spans="1:8" ht="24.75" customHeight="1">
      <c r="A16" s="29"/>
      <c r="B16" s="39" t="s">
        <v>76</v>
      </c>
      <c r="C16" s="29" t="s">
        <v>179</v>
      </c>
      <c r="D16" s="29" t="s">
        <v>53</v>
      </c>
      <c r="E16" s="29" t="s">
        <v>77</v>
      </c>
      <c r="F16" s="40">
        <f t="shared" si="0"/>
        <v>35000</v>
      </c>
      <c r="G16" s="40">
        <f t="shared" si="0"/>
        <v>35000</v>
      </c>
      <c r="H16" s="40">
        <f t="shared" si="0"/>
        <v>35000</v>
      </c>
    </row>
    <row r="17" spans="1:8" ht="17.25" customHeight="1">
      <c r="A17" s="29"/>
      <c r="B17" s="39" t="s">
        <v>86</v>
      </c>
      <c r="C17" s="29" t="s">
        <v>179</v>
      </c>
      <c r="D17" s="29" t="s">
        <v>53</v>
      </c>
      <c r="E17" s="29" t="s">
        <v>87</v>
      </c>
      <c r="F17" s="40">
        <v>35000</v>
      </c>
      <c r="G17" s="40">
        <v>35000</v>
      </c>
      <c r="H17" s="40">
        <v>35000</v>
      </c>
    </row>
    <row r="18" spans="1:8" ht="18" customHeight="1">
      <c r="A18" s="29"/>
      <c r="B18" s="41" t="s">
        <v>1</v>
      </c>
      <c r="C18" s="29" t="s">
        <v>180</v>
      </c>
      <c r="D18" s="29"/>
      <c r="E18" s="29"/>
      <c r="F18" s="40">
        <f aca="true" t="shared" si="1" ref="F18:H21">F19</f>
        <v>170600</v>
      </c>
      <c r="G18" s="40">
        <f t="shared" si="1"/>
        <v>150600</v>
      </c>
      <c r="H18" s="40">
        <f t="shared" si="1"/>
        <v>150600</v>
      </c>
    </row>
    <row r="19" spans="1:8" ht="31.5" customHeight="1">
      <c r="A19" s="29"/>
      <c r="B19" s="39" t="s">
        <v>50</v>
      </c>
      <c r="C19" s="29" t="s">
        <v>158</v>
      </c>
      <c r="D19" s="29" t="s">
        <v>51</v>
      </c>
      <c r="E19" s="29"/>
      <c r="F19" s="40">
        <f t="shared" si="1"/>
        <v>170600</v>
      </c>
      <c r="G19" s="40">
        <f t="shared" si="1"/>
        <v>150600</v>
      </c>
      <c r="H19" s="40">
        <f t="shared" si="1"/>
        <v>150600</v>
      </c>
    </row>
    <row r="20" spans="1:8" ht="30.75" customHeight="1">
      <c r="A20" s="29"/>
      <c r="B20" s="39" t="s">
        <v>52</v>
      </c>
      <c r="C20" s="29" t="s">
        <v>180</v>
      </c>
      <c r="D20" s="29" t="s">
        <v>53</v>
      </c>
      <c r="E20" s="29"/>
      <c r="F20" s="40">
        <f t="shared" si="1"/>
        <v>170600</v>
      </c>
      <c r="G20" s="40">
        <f t="shared" si="1"/>
        <v>150600</v>
      </c>
      <c r="H20" s="40">
        <f t="shared" si="1"/>
        <v>150600</v>
      </c>
    </row>
    <row r="21" spans="1:8" ht="19.5" customHeight="1">
      <c r="A21" s="29"/>
      <c r="B21" s="39" t="s">
        <v>76</v>
      </c>
      <c r="C21" s="29" t="s">
        <v>180</v>
      </c>
      <c r="D21" s="29" t="s">
        <v>53</v>
      </c>
      <c r="E21" s="29" t="s">
        <v>77</v>
      </c>
      <c r="F21" s="40">
        <f t="shared" si="1"/>
        <v>170600</v>
      </c>
      <c r="G21" s="40">
        <f t="shared" si="1"/>
        <v>150600</v>
      </c>
      <c r="H21" s="40">
        <f t="shared" si="1"/>
        <v>150600</v>
      </c>
    </row>
    <row r="22" spans="1:8" ht="18.75" customHeight="1">
      <c r="A22" s="29"/>
      <c r="B22" s="39" t="s">
        <v>25</v>
      </c>
      <c r="C22" s="29" t="s">
        <v>180</v>
      </c>
      <c r="D22" s="29" t="s">
        <v>53</v>
      </c>
      <c r="E22" s="29" t="s">
        <v>78</v>
      </c>
      <c r="F22" s="40">
        <v>170600</v>
      </c>
      <c r="G22" s="40">
        <v>150600</v>
      </c>
      <c r="H22" s="40">
        <v>150600</v>
      </c>
    </row>
    <row r="23" spans="1:8" ht="23.25" customHeight="1">
      <c r="A23" s="29" t="s">
        <v>62</v>
      </c>
      <c r="B23" s="39" t="s">
        <v>164</v>
      </c>
      <c r="C23" s="29" t="s">
        <v>150</v>
      </c>
      <c r="D23" s="29"/>
      <c r="E23" s="29"/>
      <c r="F23" s="42">
        <f>SUM(F28+F33+F38)</f>
        <v>468150</v>
      </c>
      <c r="G23" s="42">
        <f>SUM(G28+G33+G38)</f>
        <v>391150</v>
      </c>
      <c r="H23" s="42">
        <f>SUM(H28+H33+H38)</f>
        <v>391150</v>
      </c>
    </row>
    <row r="24" spans="1:8" ht="20.25" customHeight="1">
      <c r="A24" s="29" t="s">
        <v>63</v>
      </c>
      <c r="B24" s="39" t="s">
        <v>165</v>
      </c>
      <c r="C24" s="29" t="s">
        <v>151</v>
      </c>
      <c r="D24" s="29"/>
      <c r="E24" s="29"/>
      <c r="F24" s="40">
        <f aca="true" t="shared" si="2" ref="F24:H27">SUM(F25)</f>
        <v>411150</v>
      </c>
      <c r="G24" s="40">
        <f t="shared" si="2"/>
        <v>1347700</v>
      </c>
      <c r="H24" s="40">
        <f t="shared" si="2"/>
        <v>1347700</v>
      </c>
    </row>
    <row r="25" spans="1:8" ht="30">
      <c r="A25" s="29" t="s">
        <v>64</v>
      </c>
      <c r="B25" s="39" t="s">
        <v>50</v>
      </c>
      <c r="C25" s="29" t="s">
        <v>151</v>
      </c>
      <c r="D25" s="29" t="s">
        <v>51</v>
      </c>
      <c r="E25" s="29"/>
      <c r="F25" s="40">
        <f>F26</f>
        <v>411150</v>
      </c>
      <c r="G25" s="40">
        <f>G26</f>
        <v>1347700</v>
      </c>
      <c r="H25" s="40">
        <f>H26</f>
        <v>1347700</v>
      </c>
    </row>
    <row r="26" spans="1:8" ht="30">
      <c r="A26" s="29" t="s">
        <v>65</v>
      </c>
      <c r="B26" s="39" t="s">
        <v>52</v>
      </c>
      <c r="C26" s="29" t="s">
        <v>151</v>
      </c>
      <c r="D26" s="29" t="s">
        <v>53</v>
      </c>
      <c r="E26" s="29"/>
      <c r="F26" s="40">
        <f>F27</f>
        <v>411150</v>
      </c>
      <c r="G26" s="40">
        <v>1347700</v>
      </c>
      <c r="H26" s="40">
        <v>1347700</v>
      </c>
    </row>
    <row r="27" spans="1:8" ht="30">
      <c r="A27" s="29" t="s">
        <v>66</v>
      </c>
      <c r="B27" s="39" t="s">
        <v>76</v>
      </c>
      <c r="C27" s="29" t="s">
        <v>151</v>
      </c>
      <c r="D27" s="29" t="s">
        <v>53</v>
      </c>
      <c r="E27" s="29" t="s">
        <v>77</v>
      </c>
      <c r="F27" s="40">
        <f t="shared" si="2"/>
        <v>411150</v>
      </c>
      <c r="G27" s="40">
        <f t="shared" si="2"/>
        <v>381150</v>
      </c>
      <c r="H27" s="40">
        <f t="shared" si="2"/>
        <v>381150</v>
      </c>
    </row>
    <row r="28" spans="1:8" ht="30">
      <c r="A28" s="29" t="s">
        <v>70</v>
      </c>
      <c r="B28" s="39" t="s">
        <v>10</v>
      </c>
      <c r="C28" s="29" t="s">
        <v>151</v>
      </c>
      <c r="D28" s="29" t="s">
        <v>53</v>
      </c>
      <c r="E28" s="29" t="s">
        <v>9</v>
      </c>
      <c r="F28" s="40">
        <v>411150</v>
      </c>
      <c r="G28" s="40">
        <v>381150</v>
      </c>
      <c r="H28" s="40">
        <v>381150</v>
      </c>
    </row>
    <row r="29" spans="1:8" ht="30">
      <c r="A29" s="29" t="s">
        <v>71</v>
      </c>
      <c r="B29" s="39" t="s">
        <v>88</v>
      </c>
      <c r="C29" s="29" t="s">
        <v>152</v>
      </c>
      <c r="D29" s="29"/>
      <c r="E29" s="29"/>
      <c r="F29" s="40">
        <f aca="true" t="shared" si="3" ref="F29:H32">F30</f>
        <v>6000</v>
      </c>
      <c r="G29" s="40">
        <f t="shared" si="3"/>
        <v>7000</v>
      </c>
      <c r="H29" s="40">
        <f t="shared" si="3"/>
        <v>7000</v>
      </c>
    </row>
    <row r="30" spans="1:8" ht="30">
      <c r="A30" s="29" t="s">
        <v>72</v>
      </c>
      <c r="B30" s="39" t="s">
        <v>50</v>
      </c>
      <c r="C30" s="29" t="s">
        <v>152</v>
      </c>
      <c r="D30" s="29" t="s">
        <v>51</v>
      </c>
      <c r="E30" s="29"/>
      <c r="F30" s="40">
        <f t="shared" si="3"/>
        <v>6000</v>
      </c>
      <c r="G30" s="40">
        <f t="shared" si="3"/>
        <v>7000</v>
      </c>
      <c r="H30" s="40">
        <f t="shared" si="3"/>
        <v>7000</v>
      </c>
    </row>
    <row r="31" spans="1:8" ht="30">
      <c r="A31" s="29" t="s">
        <v>73</v>
      </c>
      <c r="B31" s="39" t="s">
        <v>52</v>
      </c>
      <c r="C31" s="29" t="s">
        <v>152</v>
      </c>
      <c r="D31" s="29" t="s">
        <v>53</v>
      </c>
      <c r="E31" s="29"/>
      <c r="F31" s="40">
        <v>6000</v>
      </c>
      <c r="G31" s="40">
        <f t="shared" si="3"/>
        <v>7000</v>
      </c>
      <c r="H31" s="40">
        <f t="shared" si="3"/>
        <v>7000</v>
      </c>
    </row>
    <row r="32" spans="1:8" ht="30">
      <c r="A32" s="29" t="s">
        <v>74</v>
      </c>
      <c r="B32" s="39" t="s">
        <v>76</v>
      </c>
      <c r="C32" s="29" t="s">
        <v>152</v>
      </c>
      <c r="D32" s="29" t="s">
        <v>53</v>
      </c>
      <c r="E32" s="29" t="s">
        <v>77</v>
      </c>
      <c r="F32" s="40">
        <f t="shared" si="3"/>
        <v>7000</v>
      </c>
      <c r="G32" s="40">
        <f t="shared" si="3"/>
        <v>7000</v>
      </c>
      <c r="H32" s="40">
        <f t="shared" si="3"/>
        <v>7000</v>
      </c>
    </row>
    <row r="33" spans="1:8" ht="30">
      <c r="A33" s="29" t="s">
        <v>38</v>
      </c>
      <c r="B33" s="39" t="s">
        <v>10</v>
      </c>
      <c r="C33" s="29" t="s">
        <v>152</v>
      </c>
      <c r="D33" s="29" t="s">
        <v>53</v>
      </c>
      <c r="E33" s="29" t="s">
        <v>9</v>
      </c>
      <c r="F33" s="40">
        <v>7000</v>
      </c>
      <c r="G33" s="40">
        <v>7000</v>
      </c>
      <c r="H33" s="40">
        <v>7000</v>
      </c>
    </row>
    <row r="34" spans="1:8" ht="30">
      <c r="A34" s="29" t="s">
        <v>91</v>
      </c>
      <c r="B34" s="39" t="s">
        <v>166</v>
      </c>
      <c r="C34" s="29" t="s">
        <v>153</v>
      </c>
      <c r="D34" s="29"/>
      <c r="E34" s="29"/>
      <c r="F34" s="40">
        <f aca="true" t="shared" si="4" ref="F34:H37">F35</f>
        <v>50000</v>
      </c>
      <c r="G34" s="40">
        <f t="shared" si="4"/>
        <v>3000</v>
      </c>
      <c r="H34" s="40">
        <f t="shared" si="4"/>
        <v>3000</v>
      </c>
    </row>
    <row r="35" spans="1:8" ht="30">
      <c r="A35" s="29" t="s">
        <v>92</v>
      </c>
      <c r="B35" s="39" t="s">
        <v>50</v>
      </c>
      <c r="C35" s="29" t="s">
        <v>153</v>
      </c>
      <c r="D35" s="29" t="s">
        <v>51</v>
      </c>
      <c r="E35" s="29"/>
      <c r="F35" s="40">
        <f t="shared" si="4"/>
        <v>50000</v>
      </c>
      <c r="G35" s="40">
        <f t="shared" si="4"/>
        <v>3000</v>
      </c>
      <c r="H35" s="40">
        <f t="shared" si="4"/>
        <v>3000</v>
      </c>
    </row>
    <row r="36" spans="1:8" ht="30">
      <c r="A36" s="29" t="s">
        <v>93</v>
      </c>
      <c r="B36" s="39" t="s">
        <v>52</v>
      </c>
      <c r="C36" s="29" t="s">
        <v>153</v>
      </c>
      <c r="D36" s="29" t="s">
        <v>53</v>
      </c>
      <c r="E36" s="29"/>
      <c r="F36" s="40">
        <f t="shared" si="4"/>
        <v>50000</v>
      </c>
      <c r="G36" s="40">
        <f t="shared" si="4"/>
        <v>3000</v>
      </c>
      <c r="H36" s="40">
        <f t="shared" si="4"/>
        <v>3000</v>
      </c>
    </row>
    <row r="37" spans="1:8" ht="30">
      <c r="A37" s="29" t="s">
        <v>19</v>
      </c>
      <c r="B37" s="39" t="s">
        <v>76</v>
      </c>
      <c r="C37" s="29" t="s">
        <v>153</v>
      </c>
      <c r="D37" s="29" t="s">
        <v>53</v>
      </c>
      <c r="E37" s="29" t="s">
        <v>77</v>
      </c>
      <c r="F37" s="40">
        <f t="shared" si="4"/>
        <v>50000</v>
      </c>
      <c r="G37" s="40">
        <f t="shared" si="4"/>
        <v>3000</v>
      </c>
      <c r="H37" s="40">
        <f t="shared" si="4"/>
        <v>3000</v>
      </c>
    </row>
    <row r="38" spans="1:8" ht="30">
      <c r="A38" s="29" t="s">
        <v>85</v>
      </c>
      <c r="B38" s="39" t="s">
        <v>10</v>
      </c>
      <c r="C38" s="29" t="s">
        <v>153</v>
      </c>
      <c r="D38" s="29" t="s">
        <v>53</v>
      </c>
      <c r="E38" s="29" t="s">
        <v>9</v>
      </c>
      <c r="F38" s="40">
        <v>50000</v>
      </c>
      <c r="G38" s="40">
        <v>3000</v>
      </c>
      <c r="H38" s="40">
        <v>3000</v>
      </c>
    </row>
    <row r="39" spans="1:8" ht="46.5" customHeight="1">
      <c r="A39" s="29" t="s">
        <v>20</v>
      </c>
      <c r="B39" s="36" t="s">
        <v>3</v>
      </c>
      <c r="C39" s="37" t="s">
        <v>154</v>
      </c>
      <c r="D39" s="37"/>
      <c r="E39" s="37"/>
      <c r="F39" s="43">
        <f aca="true" t="shared" si="5" ref="F39:H47">SUM(F40)</f>
        <v>182500</v>
      </c>
      <c r="G39" s="43">
        <f t="shared" si="5"/>
        <v>53802</v>
      </c>
      <c r="H39" s="43">
        <f t="shared" si="5"/>
        <v>55117</v>
      </c>
    </row>
    <row r="40" spans="1:8" ht="30">
      <c r="A40" s="29" t="s">
        <v>94</v>
      </c>
      <c r="B40" s="44" t="s">
        <v>168</v>
      </c>
      <c r="C40" s="29" t="s">
        <v>154</v>
      </c>
      <c r="D40" s="29"/>
      <c r="E40" s="29"/>
      <c r="F40" s="45">
        <f t="shared" si="5"/>
        <v>182500</v>
      </c>
      <c r="G40" s="45">
        <f t="shared" si="5"/>
        <v>53802</v>
      </c>
      <c r="H40" s="45">
        <f t="shared" si="5"/>
        <v>55117</v>
      </c>
    </row>
    <row r="41" spans="1:8" ht="30">
      <c r="A41" s="29" t="s">
        <v>95</v>
      </c>
      <c r="B41" s="39" t="s">
        <v>50</v>
      </c>
      <c r="C41" s="29" t="s">
        <v>154</v>
      </c>
      <c r="D41" s="29" t="s">
        <v>51</v>
      </c>
      <c r="E41" s="29"/>
      <c r="F41" s="45">
        <f t="shared" si="5"/>
        <v>182500</v>
      </c>
      <c r="G41" s="45">
        <f t="shared" si="5"/>
        <v>53802</v>
      </c>
      <c r="H41" s="45">
        <f t="shared" si="5"/>
        <v>55117</v>
      </c>
    </row>
    <row r="42" spans="1:8" ht="30">
      <c r="A42" s="29" t="s">
        <v>96</v>
      </c>
      <c r="B42" s="39" t="s">
        <v>52</v>
      </c>
      <c r="C42" s="29" t="s">
        <v>154</v>
      </c>
      <c r="D42" s="29" t="s">
        <v>53</v>
      </c>
      <c r="E42" s="29"/>
      <c r="F42" s="45">
        <f t="shared" si="5"/>
        <v>182500</v>
      </c>
      <c r="G42" s="45">
        <f t="shared" si="5"/>
        <v>53802</v>
      </c>
      <c r="H42" s="45">
        <f t="shared" si="5"/>
        <v>55117</v>
      </c>
    </row>
    <row r="43" spans="1:8" ht="30">
      <c r="A43" s="29" t="s">
        <v>97</v>
      </c>
      <c r="B43" s="41" t="s">
        <v>57</v>
      </c>
      <c r="C43" s="29" t="s">
        <v>155</v>
      </c>
      <c r="D43" s="29" t="s">
        <v>53</v>
      </c>
      <c r="E43" s="29" t="s">
        <v>58</v>
      </c>
      <c r="F43" s="45">
        <f t="shared" si="5"/>
        <v>182500</v>
      </c>
      <c r="G43" s="45">
        <f t="shared" si="5"/>
        <v>53802</v>
      </c>
      <c r="H43" s="45">
        <f t="shared" si="5"/>
        <v>55117</v>
      </c>
    </row>
    <row r="44" spans="1:8" ht="30">
      <c r="A44" s="29" t="s">
        <v>98</v>
      </c>
      <c r="B44" s="44" t="s">
        <v>11</v>
      </c>
      <c r="C44" s="29" t="s">
        <v>155</v>
      </c>
      <c r="D44" s="29" t="s">
        <v>53</v>
      </c>
      <c r="E44" s="29" t="s">
        <v>8</v>
      </c>
      <c r="F44" s="45">
        <v>182500</v>
      </c>
      <c r="G44" s="40">
        <v>53802</v>
      </c>
      <c r="H44" s="40">
        <v>55117</v>
      </c>
    </row>
    <row r="45" spans="1:8" ht="30">
      <c r="A45" s="29" t="s">
        <v>97</v>
      </c>
      <c r="B45" s="41" t="s">
        <v>57</v>
      </c>
      <c r="C45" s="29" t="s">
        <v>187</v>
      </c>
      <c r="D45" s="29" t="s">
        <v>53</v>
      </c>
      <c r="E45" s="29" t="s">
        <v>58</v>
      </c>
      <c r="F45" s="45">
        <f t="shared" si="5"/>
        <v>0</v>
      </c>
      <c r="G45" s="45">
        <f t="shared" si="5"/>
        <v>0</v>
      </c>
      <c r="H45" s="45">
        <f t="shared" si="5"/>
        <v>0</v>
      </c>
    </row>
    <row r="46" spans="1:8" ht="30">
      <c r="A46" s="29" t="s">
        <v>98</v>
      </c>
      <c r="B46" s="44" t="s">
        <v>189</v>
      </c>
      <c r="C46" s="29" t="s">
        <v>187</v>
      </c>
      <c r="D46" s="29" t="s">
        <v>53</v>
      </c>
      <c r="E46" s="29" t="s">
        <v>8</v>
      </c>
      <c r="F46" s="45">
        <v>0</v>
      </c>
      <c r="G46" s="40">
        <v>0</v>
      </c>
      <c r="H46" s="40">
        <v>0</v>
      </c>
    </row>
    <row r="47" spans="1:8" ht="30">
      <c r="A47" s="29" t="s">
        <v>97</v>
      </c>
      <c r="B47" s="41" t="s">
        <v>57</v>
      </c>
      <c r="C47" s="29" t="s">
        <v>188</v>
      </c>
      <c r="D47" s="29" t="s">
        <v>53</v>
      </c>
      <c r="E47" s="29" t="s">
        <v>58</v>
      </c>
      <c r="F47" s="45">
        <f t="shared" si="5"/>
        <v>0</v>
      </c>
      <c r="G47" s="45">
        <f t="shared" si="5"/>
        <v>0</v>
      </c>
      <c r="H47" s="45">
        <f t="shared" si="5"/>
        <v>0</v>
      </c>
    </row>
    <row r="48" spans="1:8" ht="30">
      <c r="A48" s="29" t="s">
        <v>98</v>
      </c>
      <c r="B48" s="44" t="s">
        <v>11</v>
      </c>
      <c r="C48" s="29" t="s">
        <v>188</v>
      </c>
      <c r="D48" s="29" t="s">
        <v>53</v>
      </c>
      <c r="E48" s="29" t="s">
        <v>8</v>
      </c>
      <c r="F48" s="45">
        <v>0</v>
      </c>
      <c r="G48" s="40">
        <v>0</v>
      </c>
      <c r="H48" s="40">
        <v>0</v>
      </c>
    </row>
    <row r="49" spans="1:8" ht="75">
      <c r="A49" s="29" t="s">
        <v>99</v>
      </c>
      <c r="B49" s="46" t="s">
        <v>181</v>
      </c>
      <c r="C49" s="37" t="s">
        <v>156</v>
      </c>
      <c r="D49" s="37"/>
      <c r="E49" s="37"/>
      <c r="F49" s="43">
        <f>F50+F55+F58+F62+F64</f>
        <v>202270</v>
      </c>
      <c r="G49" s="43">
        <f>G50+G55+G58</f>
        <v>178670</v>
      </c>
      <c r="H49" s="43">
        <f>H50+H55+H58</f>
        <v>178670</v>
      </c>
    </row>
    <row r="50" spans="1:8" ht="30">
      <c r="A50" s="29" t="s">
        <v>100</v>
      </c>
      <c r="B50" s="39" t="s">
        <v>16</v>
      </c>
      <c r="C50" s="29" t="s">
        <v>175</v>
      </c>
      <c r="D50" s="29"/>
      <c r="E50" s="29"/>
      <c r="F50" s="40">
        <f aca="true" t="shared" si="6" ref="F50:H53">SUM(F51)</f>
        <v>0</v>
      </c>
      <c r="G50" s="40">
        <f t="shared" si="6"/>
        <v>0</v>
      </c>
      <c r="H50" s="40">
        <f t="shared" si="6"/>
        <v>0</v>
      </c>
    </row>
    <row r="51" spans="1:8" ht="30">
      <c r="A51" s="29" t="s">
        <v>101</v>
      </c>
      <c r="B51" s="39" t="s">
        <v>50</v>
      </c>
      <c r="C51" s="29" t="s">
        <v>175</v>
      </c>
      <c r="D51" s="29" t="s">
        <v>51</v>
      </c>
      <c r="E51" s="29"/>
      <c r="F51" s="40">
        <f t="shared" si="6"/>
        <v>0</v>
      </c>
      <c r="G51" s="40">
        <f t="shared" si="6"/>
        <v>0</v>
      </c>
      <c r="H51" s="40">
        <f t="shared" si="6"/>
        <v>0</v>
      </c>
    </row>
    <row r="52" spans="1:8" ht="30">
      <c r="A52" s="29" t="s">
        <v>102</v>
      </c>
      <c r="B52" s="39" t="s">
        <v>52</v>
      </c>
      <c r="C52" s="29" t="s">
        <v>175</v>
      </c>
      <c r="D52" s="29" t="s">
        <v>53</v>
      </c>
      <c r="E52" s="29"/>
      <c r="F52" s="40">
        <f t="shared" si="6"/>
        <v>0</v>
      </c>
      <c r="G52" s="40">
        <f t="shared" si="6"/>
        <v>0</v>
      </c>
      <c r="H52" s="40">
        <f t="shared" si="6"/>
        <v>0</v>
      </c>
    </row>
    <row r="53" spans="1:8" ht="18.75" customHeight="1">
      <c r="A53" s="29" t="s">
        <v>103</v>
      </c>
      <c r="B53" s="41" t="s">
        <v>36</v>
      </c>
      <c r="C53" s="29" t="s">
        <v>175</v>
      </c>
      <c r="D53" s="29" t="s">
        <v>53</v>
      </c>
      <c r="E53" s="29" t="s">
        <v>35</v>
      </c>
      <c r="F53" s="40">
        <f t="shared" si="6"/>
        <v>0</v>
      </c>
      <c r="G53" s="40">
        <f t="shared" si="6"/>
        <v>0</v>
      </c>
      <c r="H53" s="40">
        <f t="shared" si="6"/>
        <v>0</v>
      </c>
    </row>
    <row r="54" spans="1:8" ht="45">
      <c r="A54" s="29" t="s">
        <v>104</v>
      </c>
      <c r="B54" s="47" t="s">
        <v>17</v>
      </c>
      <c r="C54" s="29" t="s">
        <v>175</v>
      </c>
      <c r="D54" s="29" t="s">
        <v>53</v>
      </c>
      <c r="E54" s="29" t="s">
        <v>18</v>
      </c>
      <c r="F54" s="40">
        <v>0</v>
      </c>
      <c r="G54" s="40">
        <v>0</v>
      </c>
      <c r="H54" s="40">
        <v>0</v>
      </c>
    </row>
    <row r="55" spans="1:8" ht="75">
      <c r="A55" s="29"/>
      <c r="B55" s="39" t="s">
        <v>46</v>
      </c>
      <c r="C55" s="29" t="s">
        <v>175</v>
      </c>
      <c r="D55" s="29" t="s">
        <v>47</v>
      </c>
      <c r="E55" s="29"/>
      <c r="F55" s="40">
        <f aca="true" t="shared" si="7" ref="F55:H56">F56</f>
        <v>140670</v>
      </c>
      <c r="G55" s="40">
        <f t="shared" si="7"/>
        <v>140670</v>
      </c>
      <c r="H55" s="40">
        <f t="shared" si="7"/>
        <v>140670</v>
      </c>
    </row>
    <row r="56" spans="1:8" ht="30">
      <c r="A56" s="29"/>
      <c r="B56" s="47" t="s">
        <v>178</v>
      </c>
      <c r="C56" s="29" t="s">
        <v>156</v>
      </c>
      <c r="D56" s="29" t="s">
        <v>49</v>
      </c>
      <c r="E56" s="29" t="s">
        <v>35</v>
      </c>
      <c r="F56" s="40">
        <f t="shared" si="7"/>
        <v>140670</v>
      </c>
      <c r="G56" s="40">
        <f t="shared" si="7"/>
        <v>140670</v>
      </c>
      <c r="H56" s="40">
        <f t="shared" si="7"/>
        <v>140670</v>
      </c>
    </row>
    <row r="57" spans="1:8" ht="30">
      <c r="A57" s="29"/>
      <c r="B57" s="47" t="s">
        <v>177</v>
      </c>
      <c r="C57" s="29" t="s">
        <v>156</v>
      </c>
      <c r="D57" s="29" t="s">
        <v>49</v>
      </c>
      <c r="E57" s="29" t="s">
        <v>176</v>
      </c>
      <c r="F57" s="40">
        <v>140670</v>
      </c>
      <c r="G57" s="40">
        <v>140670</v>
      </c>
      <c r="H57" s="40">
        <v>140670</v>
      </c>
    </row>
    <row r="58" spans="1:8" ht="30">
      <c r="A58" s="29"/>
      <c r="B58" s="39" t="s">
        <v>50</v>
      </c>
      <c r="C58" s="29" t="s">
        <v>156</v>
      </c>
      <c r="D58" s="29" t="s">
        <v>51</v>
      </c>
      <c r="E58" s="29"/>
      <c r="F58" s="40">
        <f aca="true" t="shared" si="8" ref="F58:H59">F59</f>
        <v>61600</v>
      </c>
      <c r="G58" s="40">
        <f t="shared" si="8"/>
        <v>38000</v>
      </c>
      <c r="H58" s="40">
        <f t="shared" si="8"/>
        <v>38000</v>
      </c>
    </row>
    <row r="59" spans="1:8" ht="30">
      <c r="A59" s="29"/>
      <c r="B59" s="39" t="s">
        <v>52</v>
      </c>
      <c r="C59" s="29" t="s">
        <v>156</v>
      </c>
      <c r="D59" s="29" t="s">
        <v>51</v>
      </c>
      <c r="E59" s="29"/>
      <c r="F59" s="40">
        <f t="shared" si="8"/>
        <v>61600</v>
      </c>
      <c r="G59" s="40">
        <f t="shared" si="8"/>
        <v>38000</v>
      </c>
      <c r="H59" s="40">
        <f t="shared" si="8"/>
        <v>38000</v>
      </c>
    </row>
    <row r="60" spans="1:8" ht="30">
      <c r="A60" s="29"/>
      <c r="B60" s="41" t="s">
        <v>36</v>
      </c>
      <c r="C60" s="29" t="s">
        <v>175</v>
      </c>
      <c r="D60" s="29" t="s">
        <v>51</v>
      </c>
      <c r="E60" s="29" t="s">
        <v>35</v>
      </c>
      <c r="F60" s="40">
        <f>SUM(F61)</f>
        <v>61600</v>
      </c>
      <c r="G60" s="40">
        <f>SUM(G61)</f>
        <v>38000</v>
      </c>
      <c r="H60" s="40">
        <f>SUM(H61)</f>
        <v>38000</v>
      </c>
    </row>
    <row r="61" spans="1:8" ht="30">
      <c r="A61" s="29"/>
      <c r="B61" s="47" t="s">
        <v>177</v>
      </c>
      <c r="C61" s="29" t="s">
        <v>175</v>
      </c>
      <c r="D61" s="29" t="s">
        <v>53</v>
      </c>
      <c r="E61" s="29" t="s">
        <v>176</v>
      </c>
      <c r="F61" s="40">
        <v>61600</v>
      </c>
      <c r="G61" s="40">
        <v>38000</v>
      </c>
      <c r="H61" s="40">
        <v>38000</v>
      </c>
    </row>
    <row r="62" spans="1:8" ht="30">
      <c r="A62" s="29"/>
      <c r="B62" s="41" t="s">
        <v>36</v>
      </c>
      <c r="C62" s="29" t="s">
        <v>191</v>
      </c>
      <c r="D62" s="29" t="s">
        <v>51</v>
      </c>
      <c r="E62" s="29" t="s">
        <v>35</v>
      </c>
      <c r="F62" s="40">
        <f>SUM(F63)</f>
        <v>0</v>
      </c>
      <c r="G62" s="40">
        <f>SUM(G63)</f>
        <v>0</v>
      </c>
      <c r="H62" s="40">
        <f>SUM(H63)</f>
        <v>0</v>
      </c>
    </row>
    <row r="63" spans="1:8" ht="30">
      <c r="A63" s="29"/>
      <c r="B63" s="47" t="s">
        <v>177</v>
      </c>
      <c r="C63" s="29" t="s">
        <v>191</v>
      </c>
      <c r="D63" s="29" t="s">
        <v>53</v>
      </c>
      <c r="E63" s="29" t="s">
        <v>176</v>
      </c>
      <c r="F63" s="40">
        <v>0</v>
      </c>
      <c r="G63" s="40">
        <v>0</v>
      </c>
      <c r="H63" s="40">
        <v>0</v>
      </c>
    </row>
    <row r="64" spans="1:8" ht="30">
      <c r="A64" s="29"/>
      <c r="B64" s="41" t="s">
        <v>36</v>
      </c>
      <c r="C64" s="29" t="s">
        <v>190</v>
      </c>
      <c r="D64" s="29" t="s">
        <v>51</v>
      </c>
      <c r="E64" s="29" t="s">
        <v>35</v>
      </c>
      <c r="F64" s="40">
        <f>SUM(F65)</f>
        <v>0</v>
      </c>
      <c r="G64" s="40">
        <f>SUM(G65)</f>
        <v>0</v>
      </c>
      <c r="H64" s="40">
        <f>SUM(H65)</f>
        <v>0</v>
      </c>
    </row>
    <row r="65" spans="1:8" ht="30">
      <c r="A65" s="29"/>
      <c r="B65" s="47" t="s">
        <v>177</v>
      </c>
      <c r="C65" s="29" t="s">
        <v>190</v>
      </c>
      <c r="D65" s="29" t="s">
        <v>53</v>
      </c>
      <c r="E65" s="29" t="s">
        <v>176</v>
      </c>
      <c r="F65" s="40">
        <v>0</v>
      </c>
      <c r="G65" s="40">
        <v>0</v>
      </c>
      <c r="H65" s="40">
        <v>0</v>
      </c>
    </row>
    <row r="66" spans="1:8" ht="39.75" customHeight="1">
      <c r="A66" s="29" t="s">
        <v>105</v>
      </c>
      <c r="B66" s="36" t="s">
        <v>171</v>
      </c>
      <c r="C66" s="37" t="s">
        <v>157</v>
      </c>
      <c r="D66" s="37"/>
      <c r="E66" s="37"/>
      <c r="F66" s="43">
        <f>F67</f>
        <v>10901</v>
      </c>
      <c r="G66" s="43">
        <f aca="true" t="shared" si="9" ref="G66:H70">G67</f>
        <v>10901</v>
      </c>
      <c r="H66" s="43">
        <f t="shared" si="9"/>
        <v>10901</v>
      </c>
    </row>
    <row r="67" spans="1:8" ht="30">
      <c r="A67" s="29" t="s">
        <v>106</v>
      </c>
      <c r="B67" s="39" t="s">
        <v>2</v>
      </c>
      <c r="C67" s="29" t="s">
        <v>174</v>
      </c>
      <c r="D67" s="29"/>
      <c r="E67" s="37"/>
      <c r="F67" s="40">
        <f>F68</f>
        <v>10901</v>
      </c>
      <c r="G67" s="40">
        <f t="shared" si="9"/>
        <v>10901</v>
      </c>
      <c r="H67" s="40">
        <f t="shared" si="9"/>
        <v>10901</v>
      </c>
    </row>
    <row r="68" spans="1:8" ht="30">
      <c r="A68" s="29" t="s">
        <v>107</v>
      </c>
      <c r="B68" s="39" t="s">
        <v>5</v>
      </c>
      <c r="C68" s="29" t="s">
        <v>174</v>
      </c>
      <c r="D68" s="29" t="s">
        <v>6</v>
      </c>
      <c r="E68" s="29"/>
      <c r="F68" s="40">
        <f>F69</f>
        <v>10901</v>
      </c>
      <c r="G68" s="40">
        <f t="shared" si="9"/>
        <v>10901</v>
      </c>
      <c r="H68" s="40">
        <f t="shared" si="9"/>
        <v>10901</v>
      </c>
    </row>
    <row r="69" spans="1:8" ht="30">
      <c r="A69" s="29" t="s">
        <v>34</v>
      </c>
      <c r="B69" s="39" t="s">
        <v>14</v>
      </c>
      <c r="C69" s="29" t="s">
        <v>174</v>
      </c>
      <c r="D69" s="29" t="s">
        <v>13</v>
      </c>
      <c r="E69" s="29"/>
      <c r="F69" s="40">
        <f>F70</f>
        <v>10901</v>
      </c>
      <c r="G69" s="40">
        <f t="shared" si="9"/>
        <v>10901</v>
      </c>
      <c r="H69" s="40">
        <f t="shared" si="9"/>
        <v>10901</v>
      </c>
    </row>
    <row r="70" spans="1:8" ht="30">
      <c r="A70" s="29" t="s">
        <v>108</v>
      </c>
      <c r="B70" s="41" t="s">
        <v>26</v>
      </c>
      <c r="C70" s="29" t="s">
        <v>174</v>
      </c>
      <c r="D70" s="29" t="s">
        <v>13</v>
      </c>
      <c r="E70" s="29" t="s">
        <v>27</v>
      </c>
      <c r="F70" s="40">
        <f>F71</f>
        <v>10901</v>
      </c>
      <c r="G70" s="40">
        <f t="shared" si="9"/>
        <v>10901</v>
      </c>
      <c r="H70" s="40">
        <f t="shared" si="9"/>
        <v>10901</v>
      </c>
    </row>
    <row r="71" spans="1:8" ht="30">
      <c r="A71" s="29" t="s">
        <v>39</v>
      </c>
      <c r="B71" s="41" t="s">
        <v>30</v>
      </c>
      <c r="C71" s="29" t="s">
        <v>174</v>
      </c>
      <c r="D71" s="29" t="s">
        <v>13</v>
      </c>
      <c r="E71" s="29" t="s">
        <v>31</v>
      </c>
      <c r="F71" s="40">
        <v>10901</v>
      </c>
      <c r="G71" s="40">
        <v>10901</v>
      </c>
      <c r="H71" s="40">
        <v>10901</v>
      </c>
    </row>
    <row r="72" spans="1:8" ht="45">
      <c r="A72" s="29" t="s">
        <v>109</v>
      </c>
      <c r="B72" s="36" t="s">
        <v>80</v>
      </c>
      <c r="C72" s="48" t="s">
        <v>182</v>
      </c>
      <c r="D72" s="48"/>
      <c r="E72" s="48"/>
      <c r="F72" s="49">
        <f>F73+F92+F96+F101+F110</f>
        <v>2224137</v>
      </c>
      <c r="G72" s="49">
        <f>G73+G92+G96+G101+G110</f>
        <v>2055437</v>
      </c>
      <c r="H72" s="49">
        <f>H73+H92+H96+H101+H110</f>
        <v>2025627</v>
      </c>
    </row>
    <row r="73" spans="1:8" ht="30">
      <c r="A73" s="29" t="s">
        <v>110</v>
      </c>
      <c r="B73" s="39" t="s">
        <v>79</v>
      </c>
      <c r="C73" s="50" t="s">
        <v>183</v>
      </c>
      <c r="D73" s="34" t="s">
        <v>44</v>
      </c>
      <c r="E73" s="51"/>
      <c r="F73" s="52">
        <f>SUM(F77+F81+F83+F87+F91)</f>
        <v>2124648</v>
      </c>
      <c r="G73" s="52">
        <f>SUM(G77+G81+G83+G87+G91)</f>
        <v>1955020</v>
      </c>
      <c r="H73" s="52">
        <f>SUM(H77+H81+H83+H87+H91)</f>
        <v>1922019</v>
      </c>
    </row>
    <row r="74" spans="1:8" ht="75">
      <c r="A74" s="29" t="s">
        <v>111</v>
      </c>
      <c r="B74" s="39" t="s">
        <v>46</v>
      </c>
      <c r="C74" s="50" t="s">
        <v>183</v>
      </c>
      <c r="D74" s="29" t="s">
        <v>47</v>
      </c>
      <c r="E74" s="50"/>
      <c r="F74" s="52">
        <f aca="true" t="shared" si="10" ref="F74:H75">F75</f>
        <v>584330</v>
      </c>
      <c r="G74" s="52">
        <f t="shared" si="10"/>
        <v>584330</v>
      </c>
      <c r="H74" s="52">
        <f t="shared" si="10"/>
        <v>584330</v>
      </c>
    </row>
    <row r="75" spans="1:8" ht="30">
      <c r="A75" s="29" t="s">
        <v>160</v>
      </c>
      <c r="B75" s="39" t="s">
        <v>48</v>
      </c>
      <c r="C75" s="50" t="s">
        <v>183</v>
      </c>
      <c r="D75" s="29" t="s">
        <v>49</v>
      </c>
      <c r="E75" s="50"/>
      <c r="F75" s="52">
        <f t="shared" si="10"/>
        <v>584330</v>
      </c>
      <c r="G75" s="52">
        <f t="shared" si="10"/>
        <v>584330</v>
      </c>
      <c r="H75" s="52">
        <f t="shared" si="10"/>
        <v>584330</v>
      </c>
    </row>
    <row r="76" spans="1:8" ht="15">
      <c r="A76" s="29" t="s">
        <v>112</v>
      </c>
      <c r="B76" s="53" t="s">
        <v>67</v>
      </c>
      <c r="C76" s="50" t="s">
        <v>183</v>
      </c>
      <c r="D76" s="29" t="s">
        <v>49</v>
      </c>
      <c r="E76" s="50" t="s">
        <v>68</v>
      </c>
      <c r="F76" s="52">
        <f>SUM(F77:F77)</f>
        <v>584330</v>
      </c>
      <c r="G76" s="52">
        <f>G77</f>
        <v>584330</v>
      </c>
      <c r="H76" s="52">
        <f>H77</f>
        <v>584330</v>
      </c>
    </row>
    <row r="77" spans="1:8" ht="45">
      <c r="A77" s="29" t="s">
        <v>113</v>
      </c>
      <c r="B77" s="53" t="s">
        <v>40</v>
      </c>
      <c r="C77" s="50" t="s">
        <v>183</v>
      </c>
      <c r="D77" s="29" t="s">
        <v>49</v>
      </c>
      <c r="E77" s="50" t="s">
        <v>69</v>
      </c>
      <c r="F77" s="52">
        <v>584330</v>
      </c>
      <c r="G77" s="52">
        <v>584330</v>
      </c>
      <c r="H77" s="52">
        <v>584330</v>
      </c>
    </row>
    <row r="78" spans="1:8" ht="75">
      <c r="A78" s="29" t="s">
        <v>114</v>
      </c>
      <c r="B78" s="39" t="s">
        <v>46</v>
      </c>
      <c r="C78" s="50" t="s">
        <v>183</v>
      </c>
      <c r="D78" s="29" t="s">
        <v>47</v>
      </c>
      <c r="E78" s="50"/>
      <c r="F78" s="52">
        <f>F79</f>
        <v>1008840</v>
      </c>
      <c r="G78" s="52">
        <f aca="true" t="shared" si="11" ref="G78:H82">G79</f>
        <v>1174350</v>
      </c>
      <c r="H78" s="52">
        <f t="shared" si="11"/>
        <v>1174350</v>
      </c>
    </row>
    <row r="79" spans="1:8" ht="30">
      <c r="A79" s="29" t="s">
        <v>115</v>
      </c>
      <c r="B79" s="39" t="s">
        <v>48</v>
      </c>
      <c r="C79" s="50" t="s">
        <v>183</v>
      </c>
      <c r="D79" s="29" t="s">
        <v>49</v>
      </c>
      <c r="E79" s="50"/>
      <c r="F79" s="52">
        <f>F80+F82</f>
        <v>1008840</v>
      </c>
      <c r="G79" s="52">
        <f>G80</f>
        <v>1174350</v>
      </c>
      <c r="H79" s="52">
        <f>H80</f>
        <v>1174350</v>
      </c>
    </row>
    <row r="80" spans="1:8" ht="15">
      <c r="A80" s="29" t="s">
        <v>116</v>
      </c>
      <c r="B80" s="53" t="s">
        <v>67</v>
      </c>
      <c r="C80" s="50" t="s">
        <v>183</v>
      </c>
      <c r="D80" s="29" t="s">
        <v>49</v>
      </c>
      <c r="E80" s="50" t="s">
        <v>68</v>
      </c>
      <c r="F80" s="52">
        <f>SUM(F81:F81)</f>
        <v>1008840</v>
      </c>
      <c r="G80" s="52">
        <f t="shared" si="11"/>
        <v>1174350</v>
      </c>
      <c r="H80" s="52">
        <f t="shared" si="11"/>
        <v>1174350</v>
      </c>
    </row>
    <row r="81" spans="1:8" ht="60">
      <c r="A81" s="29" t="s">
        <v>117</v>
      </c>
      <c r="B81" s="53" t="s">
        <v>41</v>
      </c>
      <c r="C81" s="50" t="s">
        <v>183</v>
      </c>
      <c r="D81" s="29" t="s">
        <v>49</v>
      </c>
      <c r="E81" s="50" t="s">
        <v>56</v>
      </c>
      <c r="F81" s="45">
        <v>1008840</v>
      </c>
      <c r="G81" s="45">
        <v>1174350</v>
      </c>
      <c r="H81" s="45">
        <v>1174350</v>
      </c>
    </row>
    <row r="82" spans="1:8" ht="15">
      <c r="A82" s="29" t="s">
        <v>116</v>
      </c>
      <c r="B82" s="53" t="s">
        <v>67</v>
      </c>
      <c r="C82" s="50" t="s">
        <v>192</v>
      </c>
      <c r="D82" s="29" t="s">
        <v>49</v>
      </c>
      <c r="E82" s="50" t="s">
        <v>68</v>
      </c>
      <c r="F82" s="52">
        <f>SUM(F83:F83)</f>
        <v>0</v>
      </c>
      <c r="G82" s="52">
        <f t="shared" si="11"/>
        <v>0</v>
      </c>
      <c r="H82" s="52">
        <f t="shared" si="11"/>
        <v>0</v>
      </c>
    </row>
    <row r="83" spans="1:8" ht="60">
      <c r="A83" s="29" t="s">
        <v>117</v>
      </c>
      <c r="B83" s="53" t="s">
        <v>41</v>
      </c>
      <c r="C83" s="50" t="s">
        <v>192</v>
      </c>
      <c r="D83" s="29" t="s">
        <v>49</v>
      </c>
      <c r="E83" s="50" t="s">
        <v>56</v>
      </c>
      <c r="F83" s="45">
        <v>0</v>
      </c>
      <c r="G83" s="45">
        <v>0</v>
      </c>
      <c r="H83" s="45">
        <v>0</v>
      </c>
    </row>
    <row r="84" spans="1:8" ht="30">
      <c r="A84" s="29" t="s">
        <v>118</v>
      </c>
      <c r="B84" s="39" t="s">
        <v>50</v>
      </c>
      <c r="C84" s="50" t="s">
        <v>183</v>
      </c>
      <c r="D84" s="29" t="s">
        <v>51</v>
      </c>
      <c r="E84" s="50"/>
      <c r="F84" s="52">
        <f aca="true" t="shared" si="12" ref="F84:H86">SUM(F85)</f>
        <v>530878</v>
      </c>
      <c r="G84" s="52">
        <f t="shared" si="12"/>
        <v>195740</v>
      </c>
      <c r="H84" s="52">
        <f t="shared" si="12"/>
        <v>162739</v>
      </c>
    </row>
    <row r="85" spans="1:9" ht="30">
      <c r="A85" s="29" t="s">
        <v>119</v>
      </c>
      <c r="B85" s="39" t="s">
        <v>52</v>
      </c>
      <c r="C85" s="50" t="s">
        <v>183</v>
      </c>
      <c r="D85" s="29" t="s">
        <v>53</v>
      </c>
      <c r="E85" s="50"/>
      <c r="F85" s="52">
        <f t="shared" si="12"/>
        <v>530878</v>
      </c>
      <c r="G85" s="52">
        <f t="shared" si="12"/>
        <v>195740</v>
      </c>
      <c r="H85" s="52">
        <f t="shared" si="12"/>
        <v>162739</v>
      </c>
      <c r="I85" s="11"/>
    </row>
    <row r="86" spans="1:8" ht="15">
      <c r="A86" s="29" t="s">
        <v>120</v>
      </c>
      <c r="B86" s="53" t="s">
        <v>67</v>
      </c>
      <c r="C86" s="50" t="s">
        <v>183</v>
      </c>
      <c r="D86" s="29" t="s">
        <v>53</v>
      </c>
      <c r="E86" s="50" t="s">
        <v>68</v>
      </c>
      <c r="F86" s="52">
        <f t="shared" si="12"/>
        <v>530878</v>
      </c>
      <c r="G86" s="52">
        <f t="shared" si="12"/>
        <v>195740</v>
      </c>
      <c r="H86" s="52">
        <f t="shared" si="12"/>
        <v>162739</v>
      </c>
    </row>
    <row r="87" spans="1:8" ht="60">
      <c r="A87" s="29" t="s">
        <v>121</v>
      </c>
      <c r="B87" s="53" t="s">
        <v>41</v>
      </c>
      <c r="C87" s="50" t="s">
        <v>183</v>
      </c>
      <c r="D87" s="29" t="s">
        <v>53</v>
      </c>
      <c r="E87" s="50" t="s">
        <v>56</v>
      </c>
      <c r="F87" s="52">
        <v>530878</v>
      </c>
      <c r="G87" s="45">
        <v>195740</v>
      </c>
      <c r="H87" s="45">
        <v>162739</v>
      </c>
    </row>
    <row r="88" spans="1:8" ht="15">
      <c r="A88" s="29" t="s">
        <v>122</v>
      </c>
      <c r="B88" s="39" t="s">
        <v>54</v>
      </c>
      <c r="C88" s="50" t="s">
        <v>183</v>
      </c>
      <c r="D88" s="29" t="s">
        <v>55</v>
      </c>
      <c r="E88" s="50"/>
      <c r="F88" s="45">
        <f>SUM(F89:F89)</f>
        <v>600</v>
      </c>
      <c r="G88" s="45">
        <f>SUM(G89:G89)</f>
        <v>600</v>
      </c>
      <c r="H88" s="45">
        <f>SUM(H89:H89)</f>
        <v>600</v>
      </c>
    </row>
    <row r="89" spans="1:8" ht="15">
      <c r="A89" s="29" t="s">
        <v>123</v>
      </c>
      <c r="B89" s="39" t="s">
        <v>162</v>
      </c>
      <c r="C89" s="50" t="s">
        <v>183</v>
      </c>
      <c r="D89" s="29" t="s">
        <v>161</v>
      </c>
      <c r="E89" s="50"/>
      <c r="F89" s="45">
        <f aca="true" t="shared" si="13" ref="F89:H90">F90</f>
        <v>600</v>
      </c>
      <c r="G89" s="45">
        <f t="shared" si="13"/>
        <v>600</v>
      </c>
      <c r="H89" s="45">
        <f t="shared" si="13"/>
        <v>600</v>
      </c>
    </row>
    <row r="90" spans="1:8" ht="15">
      <c r="A90" s="29" t="s">
        <v>124</v>
      </c>
      <c r="B90" s="53" t="s">
        <v>67</v>
      </c>
      <c r="C90" s="50" t="s">
        <v>183</v>
      </c>
      <c r="D90" s="29" t="s">
        <v>161</v>
      </c>
      <c r="E90" s="50" t="s">
        <v>68</v>
      </c>
      <c r="F90" s="45">
        <f t="shared" si="13"/>
        <v>600</v>
      </c>
      <c r="G90" s="45">
        <f t="shared" si="13"/>
        <v>600</v>
      </c>
      <c r="H90" s="45">
        <f t="shared" si="13"/>
        <v>600</v>
      </c>
    </row>
    <row r="91" spans="1:8" ht="60">
      <c r="A91" s="29" t="s">
        <v>125</v>
      </c>
      <c r="B91" s="53" t="s">
        <v>41</v>
      </c>
      <c r="C91" s="50" t="s">
        <v>183</v>
      </c>
      <c r="D91" s="29" t="s">
        <v>161</v>
      </c>
      <c r="E91" s="50" t="s">
        <v>56</v>
      </c>
      <c r="F91" s="45">
        <v>600</v>
      </c>
      <c r="G91" s="45">
        <v>600</v>
      </c>
      <c r="H91" s="45">
        <v>600</v>
      </c>
    </row>
    <row r="92" spans="1:8" ht="15">
      <c r="A92" s="29" t="s">
        <v>126</v>
      </c>
      <c r="B92" s="39" t="s">
        <v>5</v>
      </c>
      <c r="C92" s="50" t="s">
        <v>183</v>
      </c>
      <c r="D92" s="29" t="s">
        <v>6</v>
      </c>
      <c r="E92" s="50"/>
      <c r="F92" s="45">
        <f aca="true" t="shared" si="14" ref="F92:H93">SUM(F93)</f>
        <v>33681</v>
      </c>
      <c r="G92" s="45">
        <f t="shared" si="14"/>
        <v>33681</v>
      </c>
      <c r="H92" s="45">
        <f t="shared" si="14"/>
        <v>33681</v>
      </c>
    </row>
    <row r="93" spans="1:8" ht="15">
      <c r="A93" s="29" t="s">
        <v>127</v>
      </c>
      <c r="B93" s="39" t="s">
        <v>14</v>
      </c>
      <c r="C93" s="50" t="s">
        <v>183</v>
      </c>
      <c r="D93" s="29" t="s">
        <v>13</v>
      </c>
      <c r="E93" s="50"/>
      <c r="F93" s="45">
        <f t="shared" si="14"/>
        <v>33681</v>
      </c>
      <c r="G93" s="45">
        <f t="shared" si="14"/>
        <v>33681</v>
      </c>
      <c r="H93" s="45">
        <f t="shared" si="14"/>
        <v>33681</v>
      </c>
    </row>
    <row r="94" spans="1:8" ht="15">
      <c r="A94" s="29" t="s">
        <v>128</v>
      </c>
      <c r="B94" s="53" t="s">
        <v>67</v>
      </c>
      <c r="C94" s="50" t="s">
        <v>183</v>
      </c>
      <c r="D94" s="29" t="s">
        <v>13</v>
      </c>
      <c r="E94" s="50" t="s">
        <v>68</v>
      </c>
      <c r="F94" s="45">
        <f>F95</f>
        <v>33681</v>
      </c>
      <c r="G94" s="45">
        <f>G95</f>
        <v>33681</v>
      </c>
      <c r="H94" s="45">
        <f>H95</f>
        <v>33681</v>
      </c>
    </row>
    <row r="95" spans="1:8" ht="40.5" customHeight="1">
      <c r="A95" s="29" t="s">
        <v>129</v>
      </c>
      <c r="B95" s="53" t="s">
        <v>4</v>
      </c>
      <c r="C95" s="50" t="s">
        <v>183</v>
      </c>
      <c r="D95" s="29" t="s">
        <v>13</v>
      </c>
      <c r="E95" s="50" t="s">
        <v>75</v>
      </c>
      <c r="F95" s="45">
        <v>33681</v>
      </c>
      <c r="G95" s="45">
        <v>33681</v>
      </c>
      <c r="H95" s="45">
        <v>33681</v>
      </c>
    </row>
    <row r="96" spans="1:8" ht="15.75">
      <c r="A96" s="29" t="s">
        <v>130</v>
      </c>
      <c r="B96" s="33" t="s">
        <v>81</v>
      </c>
      <c r="C96" s="50" t="s">
        <v>184</v>
      </c>
      <c r="D96" s="34"/>
      <c r="E96" s="51"/>
      <c r="F96" s="54">
        <f>F97</f>
        <v>3000</v>
      </c>
      <c r="G96" s="54">
        <f aca="true" t="shared" si="15" ref="G96:H99">G97</f>
        <v>3000</v>
      </c>
      <c r="H96" s="54">
        <f t="shared" si="15"/>
        <v>3000</v>
      </c>
    </row>
    <row r="97" spans="1:8" ht="15">
      <c r="A97" s="29" t="s">
        <v>131</v>
      </c>
      <c r="B97" s="55" t="s">
        <v>54</v>
      </c>
      <c r="C97" s="50" t="s">
        <v>184</v>
      </c>
      <c r="D97" s="29" t="s">
        <v>55</v>
      </c>
      <c r="E97" s="50"/>
      <c r="F97" s="52">
        <f>F98</f>
        <v>3000</v>
      </c>
      <c r="G97" s="52">
        <f t="shared" si="15"/>
        <v>3000</v>
      </c>
      <c r="H97" s="52">
        <f t="shared" si="15"/>
        <v>3000</v>
      </c>
    </row>
    <row r="98" spans="1:8" ht="15">
      <c r="A98" s="29" t="s">
        <v>132</v>
      </c>
      <c r="B98" s="56" t="s">
        <v>0</v>
      </c>
      <c r="C98" s="50" t="s">
        <v>184</v>
      </c>
      <c r="D98" s="29" t="s">
        <v>12</v>
      </c>
      <c r="E98" s="50"/>
      <c r="F98" s="52">
        <f>F99</f>
        <v>3000</v>
      </c>
      <c r="G98" s="52">
        <f t="shared" si="15"/>
        <v>3000</v>
      </c>
      <c r="H98" s="52">
        <f t="shared" si="15"/>
        <v>3000</v>
      </c>
    </row>
    <row r="99" spans="1:8" ht="15">
      <c r="A99" s="29" t="s">
        <v>133</v>
      </c>
      <c r="B99" s="57" t="s">
        <v>45</v>
      </c>
      <c r="C99" s="50" t="s">
        <v>184</v>
      </c>
      <c r="D99" s="29" t="s">
        <v>12</v>
      </c>
      <c r="E99" s="50" t="s">
        <v>68</v>
      </c>
      <c r="F99" s="52">
        <f>F100</f>
        <v>3000</v>
      </c>
      <c r="G99" s="52">
        <f t="shared" si="15"/>
        <v>3000</v>
      </c>
      <c r="H99" s="52">
        <f t="shared" si="15"/>
        <v>3000</v>
      </c>
    </row>
    <row r="100" spans="1:8" ht="15">
      <c r="A100" s="29" t="s">
        <v>134</v>
      </c>
      <c r="B100" s="58" t="s">
        <v>82</v>
      </c>
      <c r="C100" s="50" t="s">
        <v>184</v>
      </c>
      <c r="D100" s="29" t="s">
        <v>12</v>
      </c>
      <c r="E100" s="50" t="s">
        <v>28</v>
      </c>
      <c r="F100" s="52">
        <v>3000</v>
      </c>
      <c r="G100" s="52">
        <v>3000</v>
      </c>
      <c r="H100" s="52">
        <v>3000</v>
      </c>
    </row>
    <row r="101" spans="1:8" ht="47.25">
      <c r="A101" s="29" t="s">
        <v>135</v>
      </c>
      <c r="B101" s="33" t="s">
        <v>172</v>
      </c>
      <c r="C101" s="34" t="s">
        <v>185</v>
      </c>
      <c r="D101" s="34"/>
      <c r="E101" s="51"/>
      <c r="F101" s="54">
        <f>SUM(F102+F106)</f>
        <v>61208</v>
      </c>
      <c r="G101" s="54">
        <f>SUM(G102+G106)</f>
        <v>62136</v>
      </c>
      <c r="H101" s="54">
        <f>SUM(H102+H106)</f>
        <v>65327</v>
      </c>
    </row>
    <row r="102" spans="1:8" ht="75">
      <c r="A102" s="29" t="s">
        <v>136</v>
      </c>
      <c r="B102" s="39" t="s">
        <v>46</v>
      </c>
      <c r="C102" s="29" t="s">
        <v>185</v>
      </c>
      <c r="D102" s="29" t="s">
        <v>47</v>
      </c>
      <c r="E102" s="50"/>
      <c r="F102" s="59">
        <f>SUM(F103:F103)</f>
        <v>45750</v>
      </c>
      <c r="G102" s="59">
        <f>SUM(G103:G103)</f>
        <v>45750</v>
      </c>
      <c r="H102" s="59">
        <f>SUM(H103:H103)</f>
        <v>45750</v>
      </c>
    </row>
    <row r="103" spans="1:8" ht="30">
      <c r="A103" s="29" t="s">
        <v>137</v>
      </c>
      <c r="B103" s="39" t="s">
        <v>48</v>
      </c>
      <c r="C103" s="29" t="s">
        <v>185</v>
      </c>
      <c r="D103" s="29" t="s">
        <v>49</v>
      </c>
      <c r="E103" s="50"/>
      <c r="F103" s="45">
        <f aca="true" t="shared" si="16" ref="F103:H104">F104</f>
        <v>45750</v>
      </c>
      <c r="G103" s="45">
        <f t="shared" si="16"/>
        <v>45750</v>
      </c>
      <c r="H103" s="45">
        <f t="shared" si="16"/>
        <v>45750</v>
      </c>
    </row>
    <row r="104" spans="1:8" ht="30">
      <c r="A104" s="29" t="s">
        <v>138</v>
      </c>
      <c r="B104" s="60" t="s">
        <v>37</v>
      </c>
      <c r="C104" s="29" t="s">
        <v>185</v>
      </c>
      <c r="D104" s="29" t="s">
        <v>49</v>
      </c>
      <c r="E104" s="50" t="s">
        <v>32</v>
      </c>
      <c r="F104" s="45">
        <f t="shared" si="16"/>
        <v>45750</v>
      </c>
      <c r="G104" s="45">
        <f t="shared" si="16"/>
        <v>45750</v>
      </c>
      <c r="H104" s="45">
        <f t="shared" si="16"/>
        <v>45750</v>
      </c>
    </row>
    <row r="105" spans="1:8" ht="30">
      <c r="A105" s="29" t="s">
        <v>139</v>
      </c>
      <c r="B105" s="39" t="s">
        <v>7</v>
      </c>
      <c r="C105" s="29" t="s">
        <v>185</v>
      </c>
      <c r="D105" s="29" t="s">
        <v>49</v>
      </c>
      <c r="E105" s="50" t="s">
        <v>33</v>
      </c>
      <c r="F105" s="45">
        <v>45750</v>
      </c>
      <c r="G105" s="59">
        <v>45750</v>
      </c>
      <c r="H105" s="59">
        <v>45750</v>
      </c>
    </row>
    <row r="106" spans="1:8" ht="30">
      <c r="A106" s="29" t="s">
        <v>140</v>
      </c>
      <c r="B106" s="39" t="s">
        <v>50</v>
      </c>
      <c r="C106" s="29" t="s">
        <v>185</v>
      </c>
      <c r="D106" s="29" t="s">
        <v>51</v>
      </c>
      <c r="E106" s="50"/>
      <c r="F106" s="59">
        <f aca="true" t="shared" si="17" ref="F106:H108">F107</f>
        <v>15458</v>
      </c>
      <c r="G106" s="59">
        <f t="shared" si="17"/>
        <v>16386</v>
      </c>
      <c r="H106" s="59">
        <f t="shared" si="17"/>
        <v>19577</v>
      </c>
    </row>
    <row r="107" spans="1:8" ht="30">
      <c r="A107" s="29" t="s">
        <v>141</v>
      </c>
      <c r="B107" s="39" t="s">
        <v>52</v>
      </c>
      <c r="C107" s="29" t="s">
        <v>185</v>
      </c>
      <c r="D107" s="29" t="s">
        <v>53</v>
      </c>
      <c r="E107" s="50"/>
      <c r="F107" s="59">
        <f t="shared" si="17"/>
        <v>15458</v>
      </c>
      <c r="G107" s="59">
        <f t="shared" si="17"/>
        <v>16386</v>
      </c>
      <c r="H107" s="59">
        <f t="shared" si="17"/>
        <v>19577</v>
      </c>
    </row>
    <row r="108" spans="1:8" ht="30">
      <c r="A108" s="29" t="s">
        <v>142</v>
      </c>
      <c r="B108" s="60" t="s">
        <v>37</v>
      </c>
      <c r="C108" s="29" t="s">
        <v>185</v>
      </c>
      <c r="D108" s="29" t="s">
        <v>53</v>
      </c>
      <c r="E108" s="50" t="s">
        <v>32</v>
      </c>
      <c r="F108" s="59">
        <f t="shared" si="17"/>
        <v>15458</v>
      </c>
      <c r="G108" s="59">
        <f t="shared" si="17"/>
        <v>16386</v>
      </c>
      <c r="H108" s="59">
        <f t="shared" si="17"/>
        <v>19577</v>
      </c>
    </row>
    <row r="109" spans="1:8" ht="30">
      <c r="A109" s="29" t="s">
        <v>143</v>
      </c>
      <c r="B109" s="39" t="s">
        <v>7</v>
      </c>
      <c r="C109" s="29" t="s">
        <v>185</v>
      </c>
      <c r="D109" s="29" t="s">
        <v>53</v>
      </c>
      <c r="E109" s="50" t="s">
        <v>33</v>
      </c>
      <c r="F109" s="59">
        <v>15458</v>
      </c>
      <c r="G109" s="59">
        <v>16386</v>
      </c>
      <c r="H109" s="59">
        <v>19577</v>
      </c>
    </row>
    <row r="110" spans="1:8" ht="47.25">
      <c r="A110" s="29" t="s">
        <v>144</v>
      </c>
      <c r="B110" s="61" t="s">
        <v>170</v>
      </c>
      <c r="C110" s="34" t="s">
        <v>186</v>
      </c>
      <c r="D110" s="34"/>
      <c r="E110" s="51"/>
      <c r="F110" s="54">
        <f aca="true" t="shared" si="18" ref="F110:H111">F111</f>
        <v>1600</v>
      </c>
      <c r="G110" s="54">
        <f t="shared" si="18"/>
        <v>1600</v>
      </c>
      <c r="H110" s="54">
        <f t="shared" si="18"/>
        <v>1600</v>
      </c>
    </row>
    <row r="111" spans="1:8" ht="30">
      <c r="A111" s="29" t="s">
        <v>145</v>
      </c>
      <c r="B111" s="39" t="s">
        <v>50</v>
      </c>
      <c r="C111" s="29" t="s">
        <v>186</v>
      </c>
      <c r="D111" s="29" t="s">
        <v>51</v>
      </c>
      <c r="E111" s="50"/>
      <c r="F111" s="52">
        <f t="shared" si="18"/>
        <v>1600</v>
      </c>
      <c r="G111" s="52">
        <f t="shared" si="18"/>
        <v>1600</v>
      </c>
      <c r="H111" s="52">
        <f t="shared" si="18"/>
        <v>1600</v>
      </c>
    </row>
    <row r="112" spans="1:8" ht="30">
      <c r="A112" s="29" t="s">
        <v>146</v>
      </c>
      <c r="B112" s="39" t="s">
        <v>52</v>
      </c>
      <c r="C112" s="29" t="s">
        <v>186</v>
      </c>
      <c r="D112" s="29" t="s">
        <v>53</v>
      </c>
      <c r="E112" s="50"/>
      <c r="F112" s="52">
        <f aca="true" t="shared" si="19" ref="F112:H113">SUM(F113)</f>
        <v>1600</v>
      </c>
      <c r="G112" s="52">
        <f t="shared" si="19"/>
        <v>1600</v>
      </c>
      <c r="H112" s="52">
        <f t="shared" si="19"/>
        <v>1600</v>
      </c>
    </row>
    <row r="113" spans="1:8" ht="30">
      <c r="A113" s="29" t="s">
        <v>147</v>
      </c>
      <c r="B113" s="39" t="s">
        <v>45</v>
      </c>
      <c r="C113" s="29" t="s">
        <v>186</v>
      </c>
      <c r="D113" s="29" t="s">
        <v>53</v>
      </c>
      <c r="E113" s="62" t="s">
        <v>68</v>
      </c>
      <c r="F113" s="52">
        <f t="shared" si="19"/>
        <v>1600</v>
      </c>
      <c r="G113" s="52">
        <f t="shared" si="19"/>
        <v>1600</v>
      </c>
      <c r="H113" s="52">
        <f t="shared" si="19"/>
        <v>1600</v>
      </c>
    </row>
    <row r="114" spans="1:8" ht="30">
      <c r="A114" s="29" t="s">
        <v>163</v>
      </c>
      <c r="B114" s="39" t="s">
        <v>24</v>
      </c>
      <c r="C114" s="29" t="s">
        <v>186</v>
      </c>
      <c r="D114" s="29" t="s">
        <v>53</v>
      </c>
      <c r="E114" s="62" t="s">
        <v>29</v>
      </c>
      <c r="F114" s="52">
        <v>1600</v>
      </c>
      <c r="G114" s="52">
        <v>1600</v>
      </c>
      <c r="H114" s="52">
        <v>1600</v>
      </c>
    </row>
    <row r="115" spans="1:8" ht="30">
      <c r="A115" s="29" t="s">
        <v>47</v>
      </c>
      <c r="B115" s="63" t="s">
        <v>83</v>
      </c>
      <c r="C115" s="62"/>
      <c r="D115" s="62"/>
      <c r="E115" s="62"/>
      <c r="F115" s="64"/>
      <c r="G115" s="64">
        <v>71898</v>
      </c>
      <c r="H115" s="64">
        <v>141603</v>
      </c>
    </row>
    <row r="116" spans="1:8" s="9" customFormat="1" ht="30">
      <c r="A116" s="29" t="s">
        <v>169</v>
      </c>
      <c r="B116" s="65" t="s">
        <v>15</v>
      </c>
      <c r="C116" s="50"/>
      <c r="D116" s="50"/>
      <c r="E116" s="50"/>
      <c r="F116" s="54">
        <f>F11+F72+F115</f>
        <v>3293558</v>
      </c>
      <c r="G116" s="54">
        <f>G11+G72+G115</f>
        <v>2947458</v>
      </c>
      <c r="H116" s="54">
        <f>H11+H72+H115</f>
        <v>2988668</v>
      </c>
    </row>
    <row r="117" spans="1:6" s="9" customFormat="1" ht="12.75">
      <c r="A117" s="6"/>
      <c r="B117" s="10"/>
      <c r="C117" s="7"/>
      <c r="D117" s="7"/>
      <c r="E117" s="7"/>
      <c r="F117" s="8"/>
    </row>
    <row r="118" spans="1:6" s="9" customFormat="1" ht="12.75">
      <c r="A118" s="6"/>
      <c r="B118" s="10"/>
      <c r="C118" s="7"/>
      <c r="D118" s="7"/>
      <c r="E118" s="7"/>
      <c r="F118" s="8"/>
    </row>
    <row r="119" spans="1:6" s="9" customFormat="1" ht="12.75">
      <c r="A119" s="6"/>
      <c r="B119" s="10"/>
      <c r="C119" s="7"/>
      <c r="D119" s="7"/>
      <c r="E119" s="7"/>
      <c r="F119" s="8"/>
    </row>
    <row r="120" spans="1:6" s="9" customFormat="1" ht="12.75">
      <c r="A120" s="6"/>
      <c r="B120" s="10"/>
      <c r="C120" s="7"/>
      <c r="D120" s="7"/>
      <c r="E120" s="7"/>
      <c r="F120" s="8"/>
    </row>
    <row r="121" spans="1:6" s="9" customFormat="1" ht="12.75">
      <c r="A121" s="6"/>
      <c r="B121" s="10"/>
      <c r="C121" s="7"/>
      <c r="D121" s="7"/>
      <c r="E121" s="7"/>
      <c r="F121" s="8"/>
    </row>
    <row r="122" spans="1:6" s="9" customFormat="1" ht="12.75">
      <c r="A122" s="6"/>
      <c r="B122" s="10"/>
      <c r="C122" s="7"/>
      <c r="D122" s="7"/>
      <c r="E122" s="7"/>
      <c r="F122" s="8"/>
    </row>
    <row r="123" spans="1:6" s="9" customFormat="1" ht="12.75">
      <c r="A123" s="6"/>
      <c r="B123" s="10"/>
      <c r="C123" s="7"/>
      <c r="D123" s="7"/>
      <c r="E123" s="7"/>
      <c r="F123" s="8"/>
    </row>
    <row r="124" spans="1:6" s="9" customFormat="1" ht="12.75">
      <c r="A124" s="6"/>
      <c r="B124" s="10"/>
      <c r="C124" s="7"/>
      <c r="D124" s="7"/>
      <c r="E124" s="7"/>
      <c r="F124" s="8"/>
    </row>
    <row r="125" spans="1:6" s="9" customFormat="1" ht="12.75">
      <c r="A125" s="6"/>
      <c r="B125" s="10"/>
      <c r="C125" s="7"/>
      <c r="D125" s="7"/>
      <c r="E125" s="7"/>
      <c r="F125" s="8"/>
    </row>
    <row r="126" spans="1:6" s="9" customFormat="1" ht="12.75">
      <c r="A126" s="6"/>
      <c r="B126" s="10"/>
      <c r="C126" s="7"/>
      <c r="D126" s="7"/>
      <c r="E126" s="7"/>
      <c r="F126" s="8"/>
    </row>
    <row r="127" spans="1:6" s="9" customFormat="1" ht="12.75">
      <c r="A127" s="6"/>
      <c r="B127" s="10"/>
      <c r="C127" s="7"/>
      <c r="D127" s="7"/>
      <c r="E127" s="7"/>
      <c r="F127" s="8"/>
    </row>
    <row r="128" spans="1:6" s="9" customFormat="1" ht="12.75">
      <c r="A128" s="6"/>
      <c r="B128" s="10"/>
      <c r="C128" s="7"/>
      <c r="D128" s="7"/>
      <c r="E128" s="7"/>
      <c r="F128" s="8"/>
    </row>
    <row r="129" spans="1:6" s="9" customFormat="1" ht="12.75">
      <c r="A129" s="6"/>
      <c r="B129" s="10"/>
      <c r="C129" s="7"/>
      <c r="D129" s="7"/>
      <c r="E129" s="7"/>
      <c r="F129" s="8"/>
    </row>
    <row r="130" spans="1:6" s="9" customFormat="1" ht="12.75">
      <c r="A130" s="6"/>
      <c r="B130" s="10"/>
      <c r="C130" s="7"/>
      <c r="D130" s="7"/>
      <c r="E130" s="7"/>
      <c r="F130" s="8"/>
    </row>
    <row r="131" spans="1:6" s="9" customFormat="1" ht="12.75">
      <c r="A131" s="6"/>
      <c r="B131" s="10"/>
      <c r="C131" s="7"/>
      <c r="D131" s="7"/>
      <c r="E131" s="7"/>
      <c r="F131" s="8"/>
    </row>
    <row r="132" spans="1:6" s="9" customFormat="1" ht="12.75">
      <c r="A132" s="6"/>
      <c r="B132" s="10"/>
      <c r="C132" s="7"/>
      <c r="D132" s="7"/>
      <c r="E132" s="7"/>
      <c r="F132" s="8"/>
    </row>
    <row r="133" spans="1:6" s="9" customFormat="1" ht="12.75">
      <c r="A133" s="6"/>
      <c r="B133" s="10"/>
      <c r="C133" s="7"/>
      <c r="D133" s="7"/>
      <c r="E133" s="7"/>
      <c r="F133" s="8"/>
    </row>
    <row r="134" spans="1:6" s="9" customFormat="1" ht="12.75">
      <c r="A134" s="6"/>
      <c r="B134" s="10"/>
      <c r="C134" s="7"/>
      <c r="D134" s="7"/>
      <c r="E134" s="7"/>
      <c r="F134" s="8"/>
    </row>
  </sheetData>
  <sheetProtection/>
  <autoFilter ref="A9:H116"/>
  <mergeCells count="3">
    <mergeCell ref="A6:H6"/>
    <mergeCell ref="G1:H1"/>
    <mergeCell ref="G4:H4"/>
  </mergeCells>
  <printOptions/>
  <pageMargins left="0.7874015748031497" right="0.3937007874015748" top="0.5905511811023623" bottom="0.7874015748031497" header="0.3937007874015748" footer="0.3937007874015748"/>
  <pageSetup horizontalDpi="600" verticalDpi="600" orientation="portrait" paperSize="9" scale="52" r:id="rId1"/>
  <rowBreaks count="2" manualBreakCount="2">
    <brk id="48" max="255" man="1"/>
    <brk id="9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user</cp:lastModifiedBy>
  <cp:lastPrinted>2017-12-26T02:35:27Z</cp:lastPrinted>
  <dcterms:created xsi:type="dcterms:W3CDTF">2007-10-12T08:23:45Z</dcterms:created>
  <dcterms:modified xsi:type="dcterms:W3CDTF">2017-12-26T06:50:49Z</dcterms:modified>
  <cp:category/>
  <cp:version/>
  <cp:contentType/>
  <cp:contentStatus/>
</cp:coreProperties>
</file>