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545" windowWidth="15360" windowHeight="8790" tabRatio="870"/>
  </bookViews>
  <sheets>
    <sheet name="прил 6" sheetId="5" r:id="rId1"/>
  </sheets>
  <definedNames>
    <definedName name="_xlnm._FilterDatabase" localSheetId="0" hidden="1">'прил 6'!$A$10:$I$121</definedName>
  </definedNames>
  <calcPr calcId="144525"/>
</workbook>
</file>

<file path=xl/calcChain.xml><?xml version="1.0" encoding="utf-8"?>
<calcChain xmlns="http://schemas.openxmlformats.org/spreadsheetml/2006/main">
  <c r="G46" i="5"/>
  <c r="G65" l="1"/>
  <c r="G21"/>
  <c r="G26"/>
  <c r="G45" l="1"/>
  <c r="G70"/>
  <c r="I21" l="1"/>
  <c r="H21"/>
  <c r="H103"/>
  <c r="I23"/>
  <c r="H23"/>
  <c r="I17"/>
  <c r="H17"/>
  <c r="G17"/>
  <c r="I53" l="1"/>
  <c r="I52" s="1"/>
  <c r="I51" s="1"/>
  <c r="I54"/>
  <c r="I28" l="1"/>
  <c r="H28"/>
  <c r="G81" l="1"/>
  <c r="I85"/>
  <c r="H85"/>
  <c r="G85"/>
  <c r="I83"/>
  <c r="H83"/>
  <c r="G83"/>
  <c r="I74"/>
  <c r="H74"/>
  <c r="G74"/>
  <c r="I72"/>
  <c r="H72"/>
  <c r="G72"/>
  <c r="G80" l="1"/>
  <c r="I118" l="1"/>
  <c r="I117" s="1"/>
  <c r="I116" s="1"/>
  <c r="I115" s="1"/>
  <c r="H118"/>
  <c r="G118"/>
  <c r="I93"/>
  <c r="H93"/>
  <c r="G93"/>
  <c r="I111"/>
  <c r="I110" s="1"/>
  <c r="H111"/>
  <c r="H110" s="1"/>
  <c r="G111"/>
  <c r="G110" s="1"/>
  <c r="I108"/>
  <c r="I107" s="1"/>
  <c r="H108"/>
  <c r="H107" s="1"/>
  <c r="G108"/>
  <c r="G107" s="1"/>
  <c r="I105"/>
  <c r="I104" s="1"/>
  <c r="H105"/>
  <c r="H104" s="1"/>
  <c r="G105"/>
  <c r="G104" s="1"/>
  <c r="I99"/>
  <c r="I98" s="1"/>
  <c r="I97" s="1"/>
  <c r="I96" s="1"/>
  <c r="I95" s="1"/>
  <c r="H99"/>
  <c r="H98" s="1"/>
  <c r="H97" s="1"/>
  <c r="H96" s="1"/>
  <c r="H95" s="1"/>
  <c r="G99"/>
  <c r="G98" s="1"/>
  <c r="G97" s="1"/>
  <c r="G96" s="1"/>
  <c r="G95" s="1"/>
  <c r="I81"/>
  <c r="I80" s="1"/>
  <c r="I79" s="1"/>
  <c r="I78" s="1"/>
  <c r="I77" s="1"/>
  <c r="I76" s="1"/>
  <c r="H81"/>
  <c r="H80" s="1"/>
  <c r="H79" s="1"/>
  <c r="H78" s="1"/>
  <c r="G79"/>
  <c r="G78" s="1"/>
  <c r="G77" s="1"/>
  <c r="G76" s="1"/>
  <c r="I68"/>
  <c r="H68"/>
  <c r="G68"/>
  <c r="I70"/>
  <c r="H70"/>
  <c r="I62"/>
  <c r="H62"/>
  <c r="I63"/>
  <c r="H63"/>
  <c r="G63"/>
  <c r="I55"/>
  <c r="H55"/>
  <c r="G55"/>
  <c r="I57"/>
  <c r="H57"/>
  <c r="G57"/>
  <c r="I49"/>
  <c r="I48" s="1"/>
  <c r="H49"/>
  <c r="G49"/>
  <c r="G48" s="1"/>
  <c r="G44" s="1"/>
  <c r="I42"/>
  <c r="I41" s="1"/>
  <c r="I40" s="1"/>
  <c r="H42"/>
  <c r="H41" s="1"/>
  <c r="H40" s="1"/>
  <c r="G42"/>
  <c r="G41" s="1"/>
  <c r="G40" s="1"/>
  <c r="I38"/>
  <c r="I37" s="1"/>
  <c r="I36" s="1"/>
  <c r="I35" s="1"/>
  <c r="H38"/>
  <c r="H37" s="1"/>
  <c r="H36" s="1"/>
  <c r="H35" s="1"/>
  <c r="G38"/>
  <c r="G37" s="1"/>
  <c r="G36" s="1"/>
  <c r="G35" s="1"/>
  <c r="I24"/>
  <c r="H24"/>
  <c r="G24"/>
  <c r="I30"/>
  <c r="H30"/>
  <c r="G30"/>
  <c r="G23" s="1"/>
  <c r="G22" s="1"/>
  <c r="H117"/>
  <c r="H116" s="1"/>
  <c r="H115" s="1"/>
  <c r="H114"/>
  <c r="H113" s="1"/>
  <c r="I114"/>
  <c r="I113" s="1"/>
  <c r="G117"/>
  <c r="G116" s="1"/>
  <c r="G115" s="1"/>
  <c r="G114"/>
  <c r="G62"/>
  <c r="H16"/>
  <c r="H15" s="1"/>
  <c r="H14" s="1"/>
  <c r="I16"/>
  <c r="I15" s="1"/>
  <c r="I14" s="1"/>
  <c r="H32"/>
  <c r="I32"/>
  <c r="G32"/>
  <c r="G16"/>
  <c r="G113"/>
  <c r="I45" l="1"/>
  <c r="I44" s="1"/>
  <c r="H45"/>
  <c r="H44" s="1"/>
  <c r="H48"/>
  <c r="G15"/>
  <c r="G14" s="1"/>
  <c r="H101"/>
  <c r="G103"/>
  <c r="I103"/>
  <c r="I101" s="1"/>
  <c r="G101"/>
  <c r="H102"/>
  <c r="H54"/>
  <c r="H53" s="1"/>
  <c r="H52" s="1"/>
  <c r="H51" s="1"/>
  <c r="H65"/>
  <c r="H61" s="1"/>
  <c r="H76"/>
  <c r="H77"/>
  <c r="I65"/>
  <c r="I61" s="1"/>
  <c r="G61"/>
  <c r="G60" s="1"/>
  <c r="G59" s="1"/>
  <c r="I60"/>
  <c r="I59" s="1"/>
  <c r="H60"/>
  <c r="H59" s="1"/>
  <c r="G54"/>
  <c r="G53" s="1"/>
  <c r="G52" s="1"/>
  <c r="G51" s="1"/>
  <c r="I22"/>
  <c r="H22"/>
  <c r="H13" s="1"/>
  <c r="I13"/>
  <c r="G13" l="1"/>
  <c r="I102"/>
  <c r="G102"/>
  <c r="H92"/>
  <c r="H91" s="1"/>
  <c r="H90" s="1"/>
  <c r="H89" s="1"/>
  <c r="H88" s="1"/>
  <c r="H87" s="1"/>
  <c r="H121" s="1"/>
  <c r="I92"/>
  <c r="I91" s="1"/>
  <c r="I90" s="1"/>
  <c r="I89" s="1"/>
  <c r="I88" s="1"/>
  <c r="I87" s="1"/>
  <c r="I121" s="1"/>
  <c r="G92"/>
  <c r="G91" s="1"/>
  <c r="G90" s="1"/>
  <c r="G89" s="1"/>
  <c r="G88" s="1"/>
  <c r="G87" s="1"/>
  <c r="G121" l="1"/>
</calcChain>
</file>

<file path=xl/sharedStrings.xml><?xml version="1.0" encoding="utf-8"?>
<sst xmlns="http://schemas.openxmlformats.org/spreadsheetml/2006/main" count="620" uniqueCount="239">
  <si>
    <t>Приложение 6</t>
  </si>
  <si>
    <t>Условно утвержденные</t>
  </si>
  <si>
    <t>Резервные средства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</si>
  <si>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</si>
  <si>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</si>
  <si>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</si>
  <si>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</si>
  <si>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</si>
  <si>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</si>
  <si>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Непрограммные расходы отдельных органов местного самоуправления</t>
  </si>
  <si>
    <t>0503</t>
  </si>
  <si>
    <t>Благоустройство</t>
  </si>
  <si>
    <t>Муниципальная подпрограмма "Содействие развитию и модернизации улично-дорожной сети муниципального образования"</t>
  </si>
  <si>
    <t>Дорожное хозяйство (дорожные фонды)</t>
  </si>
  <si>
    <t>Муниципальная подпрограмма "Поддержка муниципальных проектов и мероприятий по благоустройству"</t>
  </si>
  <si>
    <t>870</t>
  </si>
  <si>
    <t>540</t>
  </si>
  <si>
    <t>Иные  межбюджетные трансферты</t>
  </si>
  <si>
    <t>Всего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</si>
  <si>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</si>
  <si>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</si>
  <si>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</si>
  <si>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</si>
  <si>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</si>
  <si>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</si>
  <si>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</si>
  <si>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</si>
  <si>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</si>
  <si>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</si>
  <si>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</si>
  <si>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1100</t>
  </si>
  <si>
    <t>0111</t>
  </si>
  <si>
    <t>0113</t>
  </si>
  <si>
    <t>1105</t>
  </si>
  <si>
    <t>0200</t>
  </si>
  <si>
    <t>0203</t>
  </si>
  <si>
    <t>40</t>
  </si>
  <si>
    <t>0300</t>
  </si>
  <si>
    <t>Национальная оборона</t>
  </si>
  <si>
    <t>13</t>
  </si>
  <si>
    <t>42</t>
  </si>
  <si>
    <t>43</t>
  </si>
  <si>
    <t>47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</si>
  <si>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</si>
  <si>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</si>
  <si>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</si>
  <si>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</si>
  <si>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</si>
  <si>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</si>
  <si>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</si>
  <si>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</si>
  <si>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</si>
  <si>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</si>
  <si>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</si>
  <si>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</si>
  <si>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</si>
  <si>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</si>
  <si>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</si>
  <si>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</si>
  <si>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</si>
  <si>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</si>
  <si>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</si>
  <si>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</si>
  <si>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</si>
  <si>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</si>
  <si>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</si>
  <si>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</si>
  <si>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</si>
  <si>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</si>
  <si>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</si>
  <si>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</si>
  <si>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</si>
  <si>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</si>
  <si>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</si>
  <si>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</si>
  <si>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</si>
  <si>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</si>
  <si>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</si>
  <si>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</si>
  <si>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</si>
  <si>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</si>
  <si>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</si>
  <si>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</si>
  <si>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</si>
  <si>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</si>
  <si>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</si>
  <si>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</si>
  <si>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Другие вопросы в области физической культуры и спорта</t>
  </si>
  <si>
    <t>( руб.)</t>
  </si>
  <si>
    <t>18</t>
  </si>
  <si>
    <t>Жилищное хозяйство</t>
  </si>
  <si>
    <t>0501</t>
  </si>
  <si>
    <t xml:space="preserve"> </t>
  </si>
  <si>
    <t>Прочие мероприятия по благоустройству городских и сельских поселений,</t>
  </si>
  <si>
    <t>14</t>
  </si>
  <si>
    <t>15</t>
  </si>
  <si>
    <t>16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</si>
  <si>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</si>
  <si>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</si>
  <si>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</si>
  <si>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</si>
  <si>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</si>
  <si>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</si>
  <si>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</si>
  <si>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</si>
  <si>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</si>
  <si>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</si>
  <si>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</si>
  <si>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</si>
  <si>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</si>
  <si>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</si>
  <si>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</si>
  <si>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</si>
  <si>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</si>
  <si>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</si>
  <si>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</si>
  <si>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</si>
  <si>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</si>
  <si>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</si>
  <si>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</si>
  <si>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</si>
  <si>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</si>
  <si>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</si>
  <si>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</si>
  <si>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54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</si>
  <si>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</si>
  <si>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</si>
  <si>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</si>
  <si>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</si>
  <si>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</si>
  <si>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</si>
  <si>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</si>
  <si>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</si>
  <si>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</si>
  <si>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</si>
  <si>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</si>
  <si>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</si>
  <si>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</si>
  <si>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</si>
  <si>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</si>
  <si>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</si>
  <si>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</si>
  <si>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</si>
  <si>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</si>
  <si>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</si>
  <si>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</si>
  <si>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</si>
  <si>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</si>
  <si>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</si>
  <si>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</si>
  <si>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</si>
  <si>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</si>
  <si>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</si>
  <si>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</si>
  <si>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</si>
  <si>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</si>
  <si>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</si>
  <si>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</si>
  <si>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</si>
  <si>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</si>
  <si>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Сумма на          2018 год</t>
  </si>
  <si>
    <t>0110000000</t>
  </si>
  <si>
    <t>0110060010</t>
  </si>
  <si>
    <t>0110060040</t>
  </si>
  <si>
    <t>0110060050</t>
  </si>
  <si>
    <t>0120000000</t>
  </si>
  <si>
    <t>0120060020</t>
  </si>
  <si>
    <t>0130000000</t>
  </si>
  <si>
    <t>0140000000</t>
  </si>
  <si>
    <t>0150005010</t>
  </si>
  <si>
    <t>0100000000</t>
  </si>
  <si>
    <t>сельского Совета депутатов</t>
  </si>
  <si>
    <t>62</t>
  </si>
  <si>
    <t>53</t>
  </si>
  <si>
    <t>850</t>
  </si>
  <si>
    <t>Уплата налогов, сборов и иных платежей</t>
  </si>
  <si>
    <t xml:space="preserve">Осуществление полномочий по созданию и обеспечению деятельности административных комиссий </t>
  </si>
  <si>
    <t xml:space="preserve">Осуществление первичного воинского учета на территориях, где отсутствуют военные комиссариаты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</si>
  <si>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</si>
  <si>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подпрограмма "Развитие массовой физической культуры и спорта"</t>
  </si>
  <si>
    <t>Сумма на          2019 год</t>
  </si>
  <si>
    <t>0310</t>
  </si>
  <si>
    <t>Ведомственная структура расходов  бюджета Чухломинского сельсовета</t>
  </si>
  <si>
    <t>Администрация Чухломинского сельсовета Ирбейского района Красноярского края</t>
  </si>
  <si>
    <t>Муниципальная подпрограмма "Защита от чрезвычайных ситуаций природного и техногенного характера и обеспечение безопасности населения Чухломинского сельсовета"</t>
  </si>
  <si>
    <t>Муниципальная программа"Содействие развитию муниципального образования Чухломинский сельсовет "</t>
  </si>
  <si>
    <t>Муниципальная программа "Содействие развитию муниципального образования  Чухломинский сельсовет"</t>
  </si>
  <si>
    <t>2200000000</t>
  </si>
  <si>
    <t>2200004600</t>
  </si>
  <si>
    <t>2200007050</t>
  </si>
  <si>
    <t>2200075140</t>
  </si>
  <si>
    <t>2200051180</t>
  </si>
  <si>
    <t>0130028100</t>
  </si>
  <si>
    <t>Реализация мероприятий по обеспечению первичных мер пожарной безопасности</t>
  </si>
  <si>
    <t>Расходы на выплаты персоналу учреждения</t>
  </si>
  <si>
    <t>Муниципальная программа"Содействие развитию муниципального образования Чухломинский сельсовет"</t>
  </si>
  <si>
    <t>0110005010</t>
  </si>
  <si>
    <t>Мероприятия в области жилищного хозяйства (текущий и капитальный ремонт жилищного фонда)</t>
  </si>
  <si>
    <t>0110005020</t>
  </si>
  <si>
    <t>Мероприятие в области"Развитие и  модернизация объектов инфраструктуры "</t>
  </si>
  <si>
    <t>Мероприятие по содержанию мест захоронения</t>
  </si>
  <si>
    <t>Мероприятие по содержанию сетей  уличного  освещения</t>
  </si>
  <si>
    <t>01100000000</t>
  </si>
  <si>
    <t>0140004600</t>
  </si>
  <si>
    <t>0130074120</t>
  </si>
  <si>
    <t>01300S4120</t>
  </si>
  <si>
    <t>01200S5080</t>
  </si>
  <si>
    <t>0120075080</t>
  </si>
  <si>
    <t>77</t>
  </si>
  <si>
    <t>101</t>
  </si>
  <si>
    <t>102</t>
  </si>
  <si>
    <t>103</t>
  </si>
  <si>
    <t>853</t>
  </si>
  <si>
    <t>к решению бюджета</t>
  </si>
  <si>
    <t>на 2018 год и плановый период на 2019-2020 годов.</t>
  </si>
  <si>
    <t>Сумма на          2020 год</t>
  </si>
  <si>
    <t>2200010470</t>
  </si>
  <si>
    <t xml:space="preserve">Расходы на повышение размеров оплаты труда работников бюджетной сферы Красноярского края с 1 января 2018 года на 4 процента </t>
  </si>
  <si>
    <t>93</t>
  </si>
  <si>
    <t>94</t>
  </si>
  <si>
    <t>95</t>
  </si>
  <si>
    <t>96</t>
  </si>
  <si>
    <t>97</t>
  </si>
  <si>
    <t>98</t>
  </si>
  <si>
    <t>99</t>
  </si>
  <si>
    <t>2200008010</t>
  </si>
  <si>
    <t>Осуществление полномочий на владение,пользование и распоряжение имуществом, находящегося в муниципальной собственности</t>
  </si>
  <si>
    <t>104</t>
  </si>
  <si>
    <t>105</t>
  </si>
  <si>
    <t>106</t>
  </si>
  <si>
    <t>107</t>
  </si>
  <si>
    <t>Расходы на региональные выплаты и выплаты, обеспечивающие уровень заработной платы работникам бюджетной сферы не ниже размера минимальной заработной платы</t>
  </si>
  <si>
    <t>2200010210</t>
  </si>
  <si>
    <t>0130010210</t>
  </si>
  <si>
    <t>55</t>
  </si>
  <si>
    <t>108</t>
  </si>
  <si>
    <t>109</t>
  </si>
  <si>
    <t>110</t>
  </si>
  <si>
    <t xml:space="preserve">от _19.06.2018г.__. № _13_ </t>
  </si>
</sst>
</file>

<file path=xl/styles.xml><?xml version="1.0" encoding="utf-8"?>
<styleSheet xmlns="http://schemas.openxmlformats.org/spreadsheetml/2006/main">
  <numFmts count="1">
    <numFmt numFmtId="164" formatCode="#,##0.000"/>
  </numFmts>
  <fonts count="26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sz val="10"/>
      <name val="Arial"/>
      <family val="2"/>
    </font>
    <font>
      <sz val="12"/>
      <color indexed="10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u/>
      <sz val="14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53"/>
      <name val="Arial"/>
      <family val="2"/>
      <charset val="204"/>
    </font>
    <font>
      <b/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9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/>
    <xf numFmtId="0" fontId="7" fillId="0" borderId="0" xfId="0" applyFont="1" applyFill="1"/>
    <xf numFmtId="49" fontId="2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top"/>
    </xf>
    <xf numFmtId="4" fontId="9" fillId="0" borderId="0" xfId="0" applyNumberFormat="1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9" fillId="0" borderId="0" xfId="1" applyNumberFormat="1" applyFont="1" applyFill="1" applyAlignment="1">
      <alignment vertical="center"/>
    </xf>
    <xf numFmtId="4" fontId="9" fillId="0" borderId="0" xfId="1" applyNumberFormat="1" applyFont="1" applyFill="1" applyAlignment="1">
      <alignment horizontal="center" vertical="center"/>
    </xf>
    <xf numFmtId="4" fontId="8" fillId="0" borderId="0" xfId="1" applyNumberFormat="1" applyFont="1" applyFill="1" applyAlignment="1">
      <alignment horizontal="center" vertical="center"/>
    </xf>
    <xf numFmtId="4" fontId="9" fillId="0" borderId="0" xfId="1" applyNumberFormat="1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center" vertical="center"/>
    </xf>
    <xf numFmtId="4" fontId="8" fillId="0" borderId="0" xfId="2" applyNumberFormat="1" applyFont="1" applyFill="1" applyAlignment="1">
      <alignment horizontal="center" vertical="center"/>
    </xf>
    <xf numFmtId="164" fontId="14" fillId="0" borderId="0" xfId="0" applyNumberFormat="1" applyFont="1" applyFill="1" applyAlignment="1">
      <alignment horizontal="left"/>
    </xf>
    <xf numFmtId="0" fontId="8" fillId="0" borderId="0" xfId="0" applyNumberFormat="1" applyFont="1" applyFill="1"/>
    <xf numFmtId="4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justify" vertical="top" wrapText="1"/>
    </xf>
    <xf numFmtId="0" fontId="22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justify" vertical="top" wrapText="1"/>
    </xf>
    <xf numFmtId="2" fontId="23" fillId="0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4" fontId="23" fillId="4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wrapText="1"/>
    </xf>
    <xf numFmtId="0" fontId="22" fillId="0" borderId="1" xfId="0" applyNumberFormat="1" applyFont="1" applyFill="1" applyBorder="1" applyAlignment="1">
      <alignment vertical="top" wrapText="1"/>
    </xf>
    <xf numFmtId="2" fontId="20" fillId="2" borderId="1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left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4" fontId="17" fillId="0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75" zoomScaleNormal="90" zoomScaleSheetLayoutView="75" workbookViewId="0">
      <selection sqref="A1:I121"/>
    </sheetView>
  </sheetViews>
  <sheetFormatPr defaultRowHeight="15.75"/>
  <cols>
    <col min="1" max="1" width="6.7109375" style="2" customWidth="1"/>
    <col min="2" max="2" width="44.42578125" style="3" customWidth="1"/>
    <col min="3" max="3" width="11.140625" style="5" customWidth="1"/>
    <col min="4" max="4" width="11.85546875" style="5" customWidth="1"/>
    <col min="5" max="5" width="11.5703125" style="6" customWidth="1"/>
    <col min="6" max="6" width="12.42578125" style="5" customWidth="1"/>
    <col min="7" max="7" width="16.28515625" style="8" customWidth="1"/>
    <col min="8" max="8" width="15.5703125" style="8" customWidth="1"/>
    <col min="9" max="9" width="15.28515625" style="8" customWidth="1"/>
    <col min="10" max="16384" width="9.140625" style="1"/>
  </cols>
  <sheetData>
    <row r="1" spans="1:9" ht="18">
      <c r="A1" s="9"/>
      <c r="B1" s="10"/>
      <c r="C1" s="11"/>
      <c r="D1" s="12"/>
      <c r="E1" s="13"/>
      <c r="F1" s="12"/>
      <c r="G1" s="14"/>
      <c r="H1" s="10" t="s">
        <v>0</v>
      </c>
      <c r="I1" s="11"/>
    </row>
    <row r="2" spans="1:9" ht="18">
      <c r="A2" s="9"/>
      <c r="B2" s="15"/>
      <c r="C2" s="16"/>
      <c r="D2" s="12"/>
      <c r="E2" s="13"/>
      <c r="F2" s="12"/>
      <c r="G2" s="17"/>
      <c r="H2" s="15" t="s">
        <v>213</v>
      </c>
      <c r="I2" s="16"/>
    </row>
    <row r="3" spans="1:9" ht="18">
      <c r="A3" s="9"/>
      <c r="B3" s="18"/>
      <c r="C3" s="16"/>
      <c r="D3" s="12"/>
      <c r="E3" s="13"/>
      <c r="F3" s="12"/>
      <c r="G3" s="17"/>
      <c r="H3" s="18" t="s">
        <v>171</v>
      </c>
      <c r="I3" s="16"/>
    </row>
    <row r="4" spans="1:9" ht="18">
      <c r="A4" s="9"/>
      <c r="B4" s="19"/>
      <c r="C4" s="19"/>
      <c r="D4" s="12"/>
      <c r="E4" s="13"/>
      <c r="F4" s="20"/>
      <c r="G4" s="21"/>
      <c r="H4" s="22" t="s">
        <v>238</v>
      </c>
      <c r="I4" s="22"/>
    </row>
    <row r="5" spans="1:9">
      <c r="A5" s="9"/>
      <c r="B5" s="23"/>
      <c r="C5" s="12"/>
      <c r="D5" s="12"/>
      <c r="E5" s="13"/>
      <c r="F5" s="12"/>
      <c r="G5" s="24"/>
      <c r="H5" s="24"/>
      <c r="I5" s="24"/>
    </row>
    <row r="6" spans="1:9" ht="18">
      <c r="A6" s="25" t="s">
        <v>182</v>
      </c>
      <c r="B6" s="25"/>
      <c r="C6" s="25"/>
      <c r="D6" s="25"/>
      <c r="E6" s="25"/>
      <c r="F6" s="25"/>
      <c r="G6" s="25"/>
      <c r="H6" s="25"/>
      <c r="I6" s="25"/>
    </row>
    <row r="7" spans="1:9" ht="18">
      <c r="A7" s="25" t="s">
        <v>214</v>
      </c>
      <c r="B7" s="25"/>
      <c r="C7" s="25"/>
      <c r="D7" s="25"/>
      <c r="E7" s="25"/>
      <c r="F7" s="25"/>
      <c r="G7" s="25"/>
      <c r="H7" s="25"/>
      <c r="I7" s="25"/>
    </row>
    <row r="8" spans="1:9">
      <c r="A8" s="26"/>
      <c r="B8" s="27"/>
      <c r="C8" s="28"/>
      <c r="D8" s="28"/>
      <c r="E8" s="29"/>
      <c r="F8" s="28"/>
      <c r="G8" s="14"/>
      <c r="H8" s="14"/>
      <c r="I8" s="14"/>
    </row>
    <row r="9" spans="1:9">
      <c r="A9" s="9"/>
      <c r="B9" s="23"/>
      <c r="C9" s="12"/>
      <c r="D9" s="12"/>
      <c r="E9" s="13"/>
      <c r="F9" s="12"/>
      <c r="G9" s="24"/>
      <c r="H9" s="24"/>
      <c r="I9" s="24" t="s">
        <v>88</v>
      </c>
    </row>
    <row r="10" spans="1:9" ht="38.25">
      <c r="A10" s="30" t="s">
        <v>65</v>
      </c>
      <c r="B10" s="30" t="s">
        <v>46</v>
      </c>
      <c r="C10" s="31" t="s">
        <v>47</v>
      </c>
      <c r="D10" s="31" t="s">
        <v>48</v>
      </c>
      <c r="E10" s="31" t="s">
        <v>26</v>
      </c>
      <c r="F10" s="31" t="s">
        <v>27</v>
      </c>
      <c r="G10" s="32" t="s">
        <v>160</v>
      </c>
      <c r="H10" s="32" t="s">
        <v>180</v>
      </c>
      <c r="I10" s="32" t="s">
        <v>215</v>
      </c>
    </row>
    <row r="11" spans="1:9">
      <c r="A11" s="33" t="s">
        <v>66</v>
      </c>
      <c r="B11" s="31" t="s">
        <v>67</v>
      </c>
      <c r="C11" s="33" t="s">
        <v>68</v>
      </c>
      <c r="D11" s="31" t="s">
        <v>69</v>
      </c>
      <c r="E11" s="33" t="s">
        <v>70</v>
      </c>
      <c r="F11" s="31" t="s">
        <v>71</v>
      </c>
      <c r="G11" s="33" t="s">
        <v>72</v>
      </c>
      <c r="H11" s="31" t="s">
        <v>75</v>
      </c>
      <c r="I11" s="33" t="s">
        <v>76</v>
      </c>
    </row>
    <row r="12" spans="1:9" ht="45">
      <c r="A12" s="31" t="s">
        <v>66</v>
      </c>
      <c r="B12" s="34" t="s">
        <v>183</v>
      </c>
      <c r="C12" s="35" t="s">
        <v>174</v>
      </c>
      <c r="D12" s="35"/>
      <c r="E12" s="36"/>
      <c r="F12" s="35"/>
      <c r="G12" s="37"/>
      <c r="H12" s="37"/>
      <c r="I12" s="37"/>
    </row>
    <row r="13" spans="1:9" ht="31.5">
      <c r="A13" s="31" t="s">
        <v>67</v>
      </c>
      <c r="B13" s="38" t="s">
        <v>50</v>
      </c>
      <c r="C13" s="35" t="s">
        <v>174</v>
      </c>
      <c r="D13" s="39" t="s">
        <v>73</v>
      </c>
      <c r="E13" s="40" t="s">
        <v>49</v>
      </c>
      <c r="F13" s="39" t="s">
        <v>49</v>
      </c>
      <c r="G13" s="41">
        <f>SUM(G14+G21+G35+G40+G44)</f>
        <v>2889916</v>
      </c>
      <c r="H13" s="41">
        <f>SUM(H14+H21+H35+H40+H44)</f>
        <v>1993301</v>
      </c>
      <c r="I13" s="41">
        <f>SUM(I49+I40+I35+I32+I30+I24+I15)</f>
        <v>1960300</v>
      </c>
    </row>
    <row r="14" spans="1:9" ht="38.25">
      <c r="A14" s="31" t="s">
        <v>68</v>
      </c>
      <c r="B14" s="42" t="s">
        <v>43</v>
      </c>
      <c r="C14" s="35" t="s">
        <v>174</v>
      </c>
      <c r="D14" s="31" t="s">
        <v>74</v>
      </c>
      <c r="E14" s="43" t="s">
        <v>49</v>
      </c>
      <c r="F14" s="31" t="s">
        <v>49</v>
      </c>
      <c r="G14" s="44">
        <f>G15</f>
        <v>607670</v>
      </c>
      <c r="H14" s="44">
        <f t="shared" ref="G14:I16" si="0">H15</f>
        <v>584330</v>
      </c>
      <c r="I14" s="44">
        <f t="shared" si="0"/>
        <v>584330</v>
      </c>
    </row>
    <row r="15" spans="1:9" ht="38.25">
      <c r="A15" s="31" t="s">
        <v>69</v>
      </c>
      <c r="B15" s="45" t="s">
        <v>85</v>
      </c>
      <c r="C15" s="35" t="s">
        <v>174</v>
      </c>
      <c r="D15" s="31" t="s">
        <v>74</v>
      </c>
      <c r="E15" s="31" t="s">
        <v>187</v>
      </c>
      <c r="F15" s="31" t="s">
        <v>49</v>
      </c>
      <c r="G15" s="32">
        <f>G16+G19</f>
        <v>607670</v>
      </c>
      <c r="H15" s="32">
        <f t="shared" si="0"/>
        <v>584330</v>
      </c>
      <c r="I15" s="32">
        <f t="shared" si="0"/>
        <v>584330</v>
      </c>
    </row>
    <row r="16" spans="1:9" ht="38.25">
      <c r="A16" s="31" t="s">
        <v>70</v>
      </c>
      <c r="B16" s="45" t="s">
        <v>84</v>
      </c>
      <c r="C16" s="35" t="s">
        <v>174</v>
      </c>
      <c r="D16" s="31" t="s">
        <v>74</v>
      </c>
      <c r="E16" s="31" t="s">
        <v>188</v>
      </c>
      <c r="F16" s="31" t="s">
        <v>49</v>
      </c>
      <c r="G16" s="32">
        <f t="shared" si="0"/>
        <v>584330</v>
      </c>
      <c r="H16" s="32">
        <f t="shared" si="0"/>
        <v>584330</v>
      </c>
      <c r="I16" s="32">
        <f t="shared" si="0"/>
        <v>584330</v>
      </c>
    </row>
    <row r="17" spans="1:11" ht="76.5">
      <c r="A17" s="31" t="s">
        <v>71</v>
      </c>
      <c r="B17" s="45" t="s">
        <v>51</v>
      </c>
      <c r="C17" s="35" t="s">
        <v>174</v>
      </c>
      <c r="D17" s="31" t="s">
        <v>74</v>
      </c>
      <c r="E17" s="31" t="s">
        <v>188</v>
      </c>
      <c r="F17" s="31" t="s">
        <v>52</v>
      </c>
      <c r="G17" s="32">
        <f>G18</f>
        <v>584330</v>
      </c>
      <c r="H17" s="32">
        <f>H18</f>
        <v>584330</v>
      </c>
      <c r="I17" s="32">
        <f>I18</f>
        <v>584330</v>
      </c>
      <c r="K17" s="1" t="s">
        <v>92</v>
      </c>
    </row>
    <row r="18" spans="1:11" ht="25.5">
      <c r="A18" s="31" t="s">
        <v>72</v>
      </c>
      <c r="B18" s="45" t="s">
        <v>53</v>
      </c>
      <c r="C18" s="35" t="s">
        <v>174</v>
      </c>
      <c r="D18" s="31" t="s">
        <v>74</v>
      </c>
      <c r="E18" s="31" t="s">
        <v>188</v>
      </c>
      <c r="F18" s="31" t="s">
        <v>54</v>
      </c>
      <c r="G18" s="32">
        <v>584330</v>
      </c>
      <c r="H18" s="32">
        <v>584330</v>
      </c>
      <c r="I18" s="32">
        <v>584330</v>
      </c>
    </row>
    <row r="19" spans="1:11" ht="38.25">
      <c r="A19" s="31" t="s">
        <v>75</v>
      </c>
      <c r="B19" s="45" t="s">
        <v>217</v>
      </c>
      <c r="C19" s="35" t="s">
        <v>174</v>
      </c>
      <c r="D19" s="31" t="s">
        <v>74</v>
      </c>
      <c r="E19" s="31" t="s">
        <v>216</v>
      </c>
      <c r="F19" s="31" t="s">
        <v>52</v>
      </c>
      <c r="G19" s="32">
        <v>23340</v>
      </c>
      <c r="H19" s="32">
        <v>0</v>
      </c>
      <c r="I19" s="32">
        <v>0</v>
      </c>
    </row>
    <row r="20" spans="1:11" ht="38.25">
      <c r="A20" s="31" t="s">
        <v>76</v>
      </c>
      <c r="B20" s="45" t="s">
        <v>217</v>
      </c>
      <c r="C20" s="35" t="s">
        <v>174</v>
      </c>
      <c r="D20" s="31" t="s">
        <v>74</v>
      </c>
      <c r="E20" s="31" t="s">
        <v>216</v>
      </c>
      <c r="F20" s="31" t="s">
        <v>54</v>
      </c>
      <c r="G20" s="32">
        <v>23340</v>
      </c>
      <c r="H20" s="32">
        <v>0</v>
      </c>
      <c r="I20" s="32">
        <v>0</v>
      </c>
    </row>
    <row r="21" spans="1:11" ht="63.75">
      <c r="A21" s="31" t="s">
        <v>77</v>
      </c>
      <c r="B21" s="42" t="s">
        <v>44</v>
      </c>
      <c r="C21" s="35" t="s">
        <v>174</v>
      </c>
      <c r="D21" s="31" t="s">
        <v>62</v>
      </c>
      <c r="E21" s="31" t="s">
        <v>49</v>
      </c>
      <c r="F21" s="31" t="s">
        <v>49</v>
      </c>
      <c r="G21" s="44">
        <f>G22+G32+G26</f>
        <v>1570915</v>
      </c>
      <c r="H21" s="44">
        <f>H22+H32</f>
        <v>1370690</v>
      </c>
      <c r="I21" s="44">
        <f>I22+I32</f>
        <v>1337689</v>
      </c>
    </row>
    <row r="22" spans="1:11" ht="38.25">
      <c r="A22" s="31" t="s">
        <v>78</v>
      </c>
      <c r="B22" s="45" t="s">
        <v>85</v>
      </c>
      <c r="C22" s="35" t="s">
        <v>174</v>
      </c>
      <c r="D22" s="31" t="s">
        <v>62</v>
      </c>
      <c r="E22" s="31" t="s">
        <v>187</v>
      </c>
      <c r="F22" s="31" t="s">
        <v>49</v>
      </c>
      <c r="G22" s="32">
        <f>G23+G28</f>
        <v>1566978</v>
      </c>
      <c r="H22" s="32">
        <f t="shared" ref="H22:I22" si="1">H23</f>
        <v>1370090</v>
      </c>
      <c r="I22" s="32">
        <f t="shared" si="1"/>
        <v>1337089</v>
      </c>
    </row>
    <row r="23" spans="1:11" ht="38.25">
      <c r="A23" s="31" t="s">
        <v>79</v>
      </c>
      <c r="B23" s="45" t="s">
        <v>84</v>
      </c>
      <c r="C23" s="35" t="s">
        <v>174</v>
      </c>
      <c r="D23" s="31" t="s">
        <v>62</v>
      </c>
      <c r="E23" s="31" t="s">
        <v>188</v>
      </c>
      <c r="F23" s="31" t="s">
        <v>49</v>
      </c>
      <c r="G23" s="32">
        <f>SUM(G24+G30)</f>
        <v>1539718</v>
      </c>
      <c r="H23" s="32">
        <f>SUM(H24+H30)</f>
        <v>1370090</v>
      </c>
      <c r="I23" s="32">
        <f>SUM(I24+I30)</f>
        <v>1337089</v>
      </c>
    </row>
    <row r="24" spans="1:11" ht="76.5">
      <c r="A24" s="31" t="s">
        <v>39</v>
      </c>
      <c r="B24" s="45" t="s">
        <v>51</v>
      </c>
      <c r="C24" s="35" t="s">
        <v>174</v>
      </c>
      <c r="D24" s="31" t="s">
        <v>62</v>
      </c>
      <c r="E24" s="31" t="s">
        <v>188</v>
      </c>
      <c r="F24" s="31" t="s">
        <v>52</v>
      </c>
      <c r="G24" s="32">
        <f>G25</f>
        <v>1008840</v>
      </c>
      <c r="H24" s="32">
        <f>H25</f>
        <v>1174350</v>
      </c>
      <c r="I24" s="32">
        <f>I25</f>
        <v>1174350</v>
      </c>
    </row>
    <row r="25" spans="1:11" ht="25.5">
      <c r="A25" s="31" t="s">
        <v>94</v>
      </c>
      <c r="B25" s="45" t="s">
        <v>53</v>
      </c>
      <c r="C25" s="35" t="s">
        <v>174</v>
      </c>
      <c r="D25" s="31" t="s">
        <v>62</v>
      </c>
      <c r="E25" s="31" t="s">
        <v>188</v>
      </c>
      <c r="F25" s="31" t="s">
        <v>54</v>
      </c>
      <c r="G25" s="32">
        <v>1008840</v>
      </c>
      <c r="H25" s="32">
        <v>1174350</v>
      </c>
      <c r="I25" s="32">
        <v>1174350</v>
      </c>
    </row>
    <row r="26" spans="1:11" ht="51">
      <c r="A26" s="31" t="s">
        <v>95</v>
      </c>
      <c r="B26" s="45" t="s">
        <v>231</v>
      </c>
      <c r="C26" s="35" t="s">
        <v>174</v>
      </c>
      <c r="D26" s="31" t="s">
        <v>62</v>
      </c>
      <c r="E26" s="31" t="s">
        <v>232</v>
      </c>
      <c r="F26" s="31" t="s">
        <v>52</v>
      </c>
      <c r="G26" s="32">
        <f>G27</f>
        <v>3337</v>
      </c>
      <c r="H26" s="32">
        <v>0</v>
      </c>
      <c r="I26" s="32">
        <v>0</v>
      </c>
    </row>
    <row r="27" spans="1:11" ht="51">
      <c r="A27" s="31" t="s">
        <v>96</v>
      </c>
      <c r="B27" s="45" t="s">
        <v>231</v>
      </c>
      <c r="C27" s="35" t="s">
        <v>174</v>
      </c>
      <c r="D27" s="31" t="s">
        <v>62</v>
      </c>
      <c r="E27" s="31" t="s">
        <v>232</v>
      </c>
      <c r="F27" s="31" t="s">
        <v>54</v>
      </c>
      <c r="G27" s="32">
        <v>3337</v>
      </c>
      <c r="H27" s="32">
        <v>0</v>
      </c>
      <c r="I27" s="32">
        <v>0</v>
      </c>
    </row>
    <row r="28" spans="1:11" ht="38.25">
      <c r="A28" s="31" t="s">
        <v>22</v>
      </c>
      <c r="B28" s="45" t="s">
        <v>217</v>
      </c>
      <c r="C28" s="35" t="s">
        <v>174</v>
      </c>
      <c r="D28" s="31" t="s">
        <v>62</v>
      </c>
      <c r="E28" s="31" t="s">
        <v>216</v>
      </c>
      <c r="F28" s="31" t="s">
        <v>52</v>
      </c>
      <c r="G28" s="32">
        <v>27260</v>
      </c>
      <c r="H28" s="32">
        <f>H29</f>
        <v>0</v>
      </c>
      <c r="I28" s="32">
        <f>I29</f>
        <v>0</v>
      </c>
    </row>
    <row r="29" spans="1:11" ht="38.25">
      <c r="A29" s="31" t="s">
        <v>89</v>
      </c>
      <c r="B29" s="45" t="s">
        <v>217</v>
      </c>
      <c r="C29" s="35" t="s">
        <v>174</v>
      </c>
      <c r="D29" s="31" t="s">
        <v>62</v>
      </c>
      <c r="E29" s="31" t="s">
        <v>216</v>
      </c>
      <c r="F29" s="31" t="s">
        <v>54</v>
      </c>
      <c r="G29" s="32">
        <v>27260</v>
      </c>
      <c r="H29" s="32">
        <v>0</v>
      </c>
      <c r="I29" s="32">
        <v>0</v>
      </c>
    </row>
    <row r="30" spans="1:11" ht="25.5">
      <c r="A30" s="31" t="s">
        <v>23</v>
      </c>
      <c r="B30" s="45" t="s">
        <v>55</v>
      </c>
      <c r="C30" s="35" t="s">
        <v>174</v>
      </c>
      <c r="D30" s="31" t="s">
        <v>62</v>
      </c>
      <c r="E30" s="31" t="s">
        <v>188</v>
      </c>
      <c r="F30" s="31" t="s">
        <v>56</v>
      </c>
      <c r="G30" s="46">
        <f>G31</f>
        <v>530878</v>
      </c>
      <c r="H30" s="46">
        <f>H31</f>
        <v>195740</v>
      </c>
      <c r="I30" s="46">
        <f>I31</f>
        <v>162739</v>
      </c>
    </row>
    <row r="31" spans="1:11" ht="38.25">
      <c r="A31" s="31" t="s">
        <v>97</v>
      </c>
      <c r="B31" s="45" t="s">
        <v>57</v>
      </c>
      <c r="C31" s="35" t="s">
        <v>174</v>
      </c>
      <c r="D31" s="31" t="s">
        <v>62</v>
      </c>
      <c r="E31" s="31" t="s">
        <v>188</v>
      </c>
      <c r="F31" s="31" t="s">
        <v>58</v>
      </c>
      <c r="G31" s="46">
        <v>530878</v>
      </c>
      <c r="H31" s="46">
        <v>195740</v>
      </c>
      <c r="I31" s="46">
        <v>162739</v>
      </c>
    </row>
    <row r="32" spans="1:11">
      <c r="A32" s="31" t="s">
        <v>98</v>
      </c>
      <c r="B32" s="45" t="s">
        <v>59</v>
      </c>
      <c r="C32" s="35" t="s">
        <v>174</v>
      </c>
      <c r="D32" s="31" t="s">
        <v>62</v>
      </c>
      <c r="E32" s="31" t="s">
        <v>188</v>
      </c>
      <c r="F32" s="31" t="s">
        <v>60</v>
      </c>
      <c r="G32" s="44">
        <f>SUM(G33:G33)</f>
        <v>600</v>
      </c>
      <c r="H32" s="44">
        <f>SUM(H33:H33)</f>
        <v>600</v>
      </c>
      <c r="I32" s="44">
        <f>SUM(I33:I33)</f>
        <v>600</v>
      </c>
    </row>
    <row r="33" spans="1:9">
      <c r="A33" s="31" t="s">
        <v>99</v>
      </c>
      <c r="B33" s="45" t="s">
        <v>175</v>
      </c>
      <c r="C33" s="35" t="s">
        <v>174</v>
      </c>
      <c r="D33" s="31" t="s">
        <v>62</v>
      </c>
      <c r="E33" s="31" t="s">
        <v>188</v>
      </c>
      <c r="F33" s="31" t="s">
        <v>174</v>
      </c>
      <c r="G33" s="32">
        <v>600</v>
      </c>
      <c r="H33" s="32">
        <v>600</v>
      </c>
      <c r="I33" s="32">
        <v>600</v>
      </c>
    </row>
    <row r="34" spans="1:9">
      <c r="A34" s="31" t="s">
        <v>100</v>
      </c>
      <c r="B34" s="45" t="s">
        <v>175</v>
      </c>
      <c r="C34" s="35" t="s">
        <v>174</v>
      </c>
      <c r="D34" s="31" t="s">
        <v>62</v>
      </c>
      <c r="E34" s="31" t="s">
        <v>188</v>
      </c>
      <c r="F34" s="31" t="s">
        <v>212</v>
      </c>
      <c r="G34" s="32">
        <v>600</v>
      </c>
      <c r="H34" s="32">
        <v>600</v>
      </c>
      <c r="I34" s="32">
        <v>600</v>
      </c>
    </row>
    <row r="35" spans="1:9" ht="45" customHeight="1">
      <c r="A35" s="31" t="s">
        <v>101</v>
      </c>
      <c r="B35" s="47" t="s">
        <v>4</v>
      </c>
      <c r="C35" s="35" t="s">
        <v>174</v>
      </c>
      <c r="D35" s="31" t="s">
        <v>80</v>
      </c>
      <c r="E35" s="31"/>
      <c r="F35" s="31"/>
      <c r="G35" s="44">
        <f t="shared" ref="G35:I36" si="2">G36</f>
        <v>33681</v>
      </c>
      <c r="H35" s="44">
        <f t="shared" si="2"/>
        <v>33681</v>
      </c>
      <c r="I35" s="44">
        <f t="shared" si="2"/>
        <v>33681</v>
      </c>
    </row>
    <row r="36" spans="1:9" ht="28.5" customHeight="1">
      <c r="A36" s="31" t="s">
        <v>102</v>
      </c>
      <c r="B36" s="45" t="s">
        <v>85</v>
      </c>
      <c r="C36" s="35" t="s">
        <v>174</v>
      </c>
      <c r="D36" s="31" t="s">
        <v>80</v>
      </c>
      <c r="E36" s="31" t="s">
        <v>187</v>
      </c>
      <c r="F36" s="31"/>
      <c r="G36" s="32">
        <f t="shared" si="2"/>
        <v>33681</v>
      </c>
      <c r="H36" s="32">
        <f t="shared" si="2"/>
        <v>33681</v>
      </c>
      <c r="I36" s="32">
        <f t="shared" si="2"/>
        <v>33681</v>
      </c>
    </row>
    <row r="37" spans="1:9" ht="38.25">
      <c r="A37" s="31" t="s">
        <v>103</v>
      </c>
      <c r="B37" s="45" t="s">
        <v>84</v>
      </c>
      <c r="C37" s="35" t="s">
        <v>174</v>
      </c>
      <c r="D37" s="31" t="s">
        <v>80</v>
      </c>
      <c r="E37" s="31" t="s">
        <v>188</v>
      </c>
      <c r="F37" s="31"/>
      <c r="G37" s="32">
        <f t="shared" ref="G37:I38" si="3">G38</f>
        <v>33681</v>
      </c>
      <c r="H37" s="32">
        <f t="shared" si="3"/>
        <v>33681</v>
      </c>
      <c r="I37" s="32">
        <f t="shared" si="3"/>
        <v>33681</v>
      </c>
    </row>
    <row r="38" spans="1:9">
      <c r="A38" s="31" t="s">
        <v>24</v>
      </c>
      <c r="B38" s="45" t="s">
        <v>5</v>
      </c>
      <c r="C38" s="35" t="s">
        <v>174</v>
      </c>
      <c r="D38" s="31" t="s">
        <v>80</v>
      </c>
      <c r="E38" s="31" t="s">
        <v>188</v>
      </c>
      <c r="F38" s="31" t="s">
        <v>6</v>
      </c>
      <c r="G38" s="32">
        <f t="shared" si="3"/>
        <v>33681</v>
      </c>
      <c r="H38" s="32">
        <f t="shared" si="3"/>
        <v>33681</v>
      </c>
      <c r="I38" s="32">
        <f t="shared" si="3"/>
        <v>33681</v>
      </c>
    </row>
    <row r="39" spans="1:9">
      <c r="A39" s="31" t="s">
        <v>25</v>
      </c>
      <c r="B39" s="45" t="s">
        <v>17</v>
      </c>
      <c r="C39" s="35" t="s">
        <v>174</v>
      </c>
      <c r="D39" s="31" t="s">
        <v>80</v>
      </c>
      <c r="E39" s="31" t="s">
        <v>188</v>
      </c>
      <c r="F39" s="31" t="s">
        <v>16</v>
      </c>
      <c r="G39" s="32">
        <v>33681</v>
      </c>
      <c r="H39" s="32">
        <v>33681</v>
      </c>
      <c r="I39" s="32">
        <v>33681</v>
      </c>
    </row>
    <row r="40" spans="1:9">
      <c r="A40" s="31" t="s">
        <v>104</v>
      </c>
      <c r="B40" s="42" t="s">
        <v>45</v>
      </c>
      <c r="C40" s="35" t="s">
        <v>174</v>
      </c>
      <c r="D40" s="31" t="s">
        <v>31</v>
      </c>
      <c r="E40" s="31"/>
      <c r="F40" s="31"/>
      <c r="G40" s="44">
        <f t="shared" ref="G40:I41" si="4">G41</f>
        <v>3000</v>
      </c>
      <c r="H40" s="44">
        <f t="shared" si="4"/>
        <v>3000</v>
      </c>
      <c r="I40" s="44">
        <f t="shared" si="4"/>
        <v>3000</v>
      </c>
    </row>
    <row r="41" spans="1:9">
      <c r="A41" s="31" t="s">
        <v>105</v>
      </c>
      <c r="B41" s="45" t="s">
        <v>86</v>
      </c>
      <c r="C41" s="35" t="s">
        <v>174</v>
      </c>
      <c r="D41" s="31" t="s">
        <v>31</v>
      </c>
      <c r="E41" s="31" t="s">
        <v>189</v>
      </c>
      <c r="F41" s="31"/>
      <c r="G41" s="32">
        <f t="shared" si="4"/>
        <v>3000</v>
      </c>
      <c r="H41" s="32">
        <f t="shared" si="4"/>
        <v>3000</v>
      </c>
      <c r="I41" s="32">
        <f t="shared" si="4"/>
        <v>3000</v>
      </c>
    </row>
    <row r="42" spans="1:9">
      <c r="A42" s="31" t="s">
        <v>106</v>
      </c>
      <c r="B42" s="48" t="s">
        <v>59</v>
      </c>
      <c r="C42" s="35" t="s">
        <v>174</v>
      </c>
      <c r="D42" s="31" t="s">
        <v>31</v>
      </c>
      <c r="E42" s="31" t="s">
        <v>189</v>
      </c>
      <c r="F42" s="31" t="s">
        <v>60</v>
      </c>
      <c r="G42" s="32">
        <f>G43</f>
        <v>3000</v>
      </c>
      <c r="H42" s="32">
        <f>H43</f>
        <v>3000</v>
      </c>
      <c r="I42" s="32">
        <f>I43</f>
        <v>3000</v>
      </c>
    </row>
    <row r="43" spans="1:9">
      <c r="A43" s="31" t="s">
        <v>107</v>
      </c>
      <c r="B43" s="49" t="s">
        <v>2</v>
      </c>
      <c r="C43" s="35" t="s">
        <v>174</v>
      </c>
      <c r="D43" s="31" t="s">
        <v>31</v>
      </c>
      <c r="E43" s="31" t="s">
        <v>189</v>
      </c>
      <c r="F43" s="31" t="s">
        <v>15</v>
      </c>
      <c r="G43" s="32">
        <v>3000</v>
      </c>
      <c r="H43" s="32">
        <v>3000</v>
      </c>
      <c r="I43" s="32">
        <v>3000</v>
      </c>
    </row>
    <row r="44" spans="1:9" ht="20.25" customHeight="1">
      <c r="A44" s="31" t="s">
        <v>108</v>
      </c>
      <c r="B44" s="50" t="s">
        <v>28</v>
      </c>
      <c r="C44" s="35" t="s">
        <v>174</v>
      </c>
      <c r="D44" s="31" t="s">
        <v>32</v>
      </c>
      <c r="E44" s="31"/>
      <c r="F44" s="31"/>
      <c r="G44" s="44">
        <f>G45+G48</f>
        <v>674650</v>
      </c>
      <c r="H44" s="44">
        <f t="shared" ref="H44:I44" si="5">H45</f>
        <v>1600</v>
      </c>
      <c r="I44" s="44">
        <f t="shared" si="5"/>
        <v>1600</v>
      </c>
    </row>
    <row r="45" spans="1:9" ht="39" customHeight="1">
      <c r="A45" s="31" t="s">
        <v>109</v>
      </c>
      <c r="B45" s="51" t="s">
        <v>226</v>
      </c>
      <c r="C45" s="35" t="s">
        <v>174</v>
      </c>
      <c r="D45" s="31" t="s">
        <v>32</v>
      </c>
      <c r="E45" s="31" t="s">
        <v>187</v>
      </c>
      <c r="F45" s="31"/>
      <c r="G45" s="32">
        <f>G46</f>
        <v>673000</v>
      </c>
      <c r="H45" s="32">
        <f>H49</f>
        <v>1600</v>
      </c>
      <c r="I45" s="32">
        <f>I49</f>
        <v>1600</v>
      </c>
    </row>
    <row r="46" spans="1:9" ht="25.5">
      <c r="A46" s="31" t="s">
        <v>110</v>
      </c>
      <c r="B46" s="45" t="s">
        <v>55</v>
      </c>
      <c r="C46" s="35" t="s">
        <v>174</v>
      </c>
      <c r="D46" s="31" t="s">
        <v>32</v>
      </c>
      <c r="E46" s="31" t="s">
        <v>225</v>
      </c>
      <c r="F46" s="31" t="s">
        <v>56</v>
      </c>
      <c r="G46" s="32">
        <f>G47</f>
        <v>673000</v>
      </c>
      <c r="H46" s="32">
        <v>0</v>
      </c>
      <c r="I46" s="32">
        <v>0</v>
      </c>
    </row>
    <row r="47" spans="1:9" ht="38.25">
      <c r="A47" s="31" t="s">
        <v>111</v>
      </c>
      <c r="B47" s="45" t="s">
        <v>57</v>
      </c>
      <c r="C47" s="35" t="s">
        <v>174</v>
      </c>
      <c r="D47" s="31" t="s">
        <v>32</v>
      </c>
      <c r="E47" s="31" t="s">
        <v>225</v>
      </c>
      <c r="F47" s="31" t="s">
        <v>58</v>
      </c>
      <c r="G47" s="32">
        <v>673000</v>
      </c>
      <c r="H47" s="32">
        <v>0</v>
      </c>
      <c r="I47" s="32">
        <v>0</v>
      </c>
    </row>
    <row r="48" spans="1:9" ht="38.25">
      <c r="A48" s="31" t="s">
        <v>112</v>
      </c>
      <c r="B48" s="51" t="s">
        <v>176</v>
      </c>
      <c r="C48" s="35" t="s">
        <v>174</v>
      </c>
      <c r="D48" s="31" t="s">
        <v>32</v>
      </c>
      <c r="E48" s="31" t="s">
        <v>190</v>
      </c>
      <c r="F48" s="31"/>
      <c r="G48" s="32">
        <f t="shared" ref="G48:I49" si="6">G49</f>
        <v>1650</v>
      </c>
      <c r="H48" s="32">
        <f t="shared" si="6"/>
        <v>1600</v>
      </c>
      <c r="I48" s="32">
        <f t="shared" si="6"/>
        <v>1600</v>
      </c>
    </row>
    <row r="49" spans="1:9" ht="25.5">
      <c r="A49" s="31" t="s">
        <v>113</v>
      </c>
      <c r="B49" s="45" t="s">
        <v>55</v>
      </c>
      <c r="C49" s="35" t="s">
        <v>174</v>
      </c>
      <c r="D49" s="31" t="s">
        <v>32</v>
      </c>
      <c r="E49" s="31" t="s">
        <v>190</v>
      </c>
      <c r="F49" s="31" t="s">
        <v>56</v>
      </c>
      <c r="G49" s="32">
        <f t="shared" si="6"/>
        <v>1650</v>
      </c>
      <c r="H49" s="32">
        <f t="shared" si="6"/>
        <v>1600</v>
      </c>
      <c r="I49" s="32">
        <f t="shared" si="6"/>
        <v>1600</v>
      </c>
    </row>
    <row r="50" spans="1:9" ht="38.25">
      <c r="A50" s="31" t="s">
        <v>114</v>
      </c>
      <c r="B50" s="45" t="s">
        <v>57</v>
      </c>
      <c r="C50" s="35" t="s">
        <v>174</v>
      </c>
      <c r="D50" s="31" t="s">
        <v>32</v>
      </c>
      <c r="E50" s="31" t="s">
        <v>190</v>
      </c>
      <c r="F50" s="31" t="s">
        <v>58</v>
      </c>
      <c r="G50" s="32">
        <v>1650</v>
      </c>
      <c r="H50" s="32">
        <v>1600</v>
      </c>
      <c r="I50" s="32">
        <v>1600</v>
      </c>
    </row>
    <row r="51" spans="1:9">
      <c r="A51" s="31" t="s">
        <v>36</v>
      </c>
      <c r="B51" s="52" t="s">
        <v>38</v>
      </c>
      <c r="C51" s="35" t="s">
        <v>174</v>
      </c>
      <c r="D51" s="53" t="s">
        <v>34</v>
      </c>
      <c r="E51" s="53"/>
      <c r="F51" s="53"/>
      <c r="G51" s="54">
        <f t="shared" ref="G51:I53" si="7">G52</f>
        <v>61208</v>
      </c>
      <c r="H51" s="54">
        <f t="shared" si="7"/>
        <v>62136</v>
      </c>
      <c r="I51" s="54">
        <f t="shared" si="7"/>
        <v>65327</v>
      </c>
    </row>
    <row r="52" spans="1:9">
      <c r="A52" s="31" t="s">
        <v>115</v>
      </c>
      <c r="B52" s="42" t="s">
        <v>7</v>
      </c>
      <c r="C52" s="35" t="s">
        <v>174</v>
      </c>
      <c r="D52" s="31" t="s">
        <v>35</v>
      </c>
      <c r="E52" s="31"/>
      <c r="F52" s="31"/>
      <c r="G52" s="32">
        <f t="shared" si="7"/>
        <v>61208</v>
      </c>
      <c r="H52" s="32">
        <f t="shared" si="7"/>
        <v>62136</v>
      </c>
      <c r="I52" s="32">
        <f t="shared" si="7"/>
        <v>65327</v>
      </c>
    </row>
    <row r="53" spans="1:9" ht="25.5">
      <c r="A53" s="31" t="s">
        <v>40</v>
      </c>
      <c r="B53" s="45" t="s">
        <v>9</v>
      </c>
      <c r="C53" s="35" t="s">
        <v>174</v>
      </c>
      <c r="D53" s="31" t="s">
        <v>35</v>
      </c>
      <c r="E53" s="31" t="s">
        <v>187</v>
      </c>
      <c r="F53" s="31"/>
      <c r="G53" s="32">
        <f t="shared" si="7"/>
        <v>61208</v>
      </c>
      <c r="H53" s="32">
        <f t="shared" si="7"/>
        <v>62136</v>
      </c>
      <c r="I53" s="32">
        <f t="shared" si="7"/>
        <v>65327</v>
      </c>
    </row>
    <row r="54" spans="1:9" ht="38.25">
      <c r="A54" s="31" t="s">
        <v>41</v>
      </c>
      <c r="B54" s="45" t="s">
        <v>177</v>
      </c>
      <c r="C54" s="35" t="s">
        <v>174</v>
      </c>
      <c r="D54" s="31" t="s">
        <v>35</v>
      </c>
      <c r="E54" s="31" t="s">
        <v>191</v>
      </c>
      <c r="F54" s="31"/>
      <c r="G54" s="32">
        <f>G55+G57</f>
        <v>61208</v>
      </c>
      <c r="H54" s="32">
        <f>H55+H57</f>
        <v>62136</v>
      </c>
      <c r="I54" s="32">
        <f>I55+I57</f>
        <v>65327</v>
      </c>
    </row>
    <row r="55" spans="1:9" ht="76.5">
      <c r="A55" s="31" t="s">
        <v>116</v>
      </c>
      <c r="B55" s="45" t="s">
        <v>51</v>
      </c>
      <c r="C55" s="35" t="s">
        <v>174</v>
      </c>
      <c r="D55" s="31" t="s">
        <v>35</v>
      </c>
      <c r="E55" s="31" t="s">
        <v>191</v>
      </c>
      <c r="F55" s="31" t="s">
        <v>52</v>
      </c>
      <c r="G55" s="32">
        <f>G56</f>
        <v>45750</v>
      </c>
      <c r="H55" s="32">
        <f>H56</f>
        <v>45750</v>
      </c>
      <c r="I55" s="32">
        <f>I56</f>
        <v>45750</v>
      </c>
    </row>
    <row r="56" spans="1:9" ht="25.5">
      <c r="A56" s="31" t="s">
        <v>117</v>
      </c>
      <c r="B56" s="45" t="s">
        <v>53</v>
      </c>
      <c r="C56" s="35" t="s">
        <v>174</v>
      </c>
      <c r="D56" s="31" t="s">
        <v>35</v>
      </c>
      <c r="E56" s="31" t="s">
        <v>191</v>
      </c>
      <c r="F56" s="31" t="s">
        <v>54</v>
      </c>
      <c r="G56" s="32">
        <v>45750</v>
      </c>
      <c r="H56" s="32">
        <v>45750</v>
      </c>
      <c r="I56" s="32">
        <v>45750</v>
      </c>
    </row>
    <row r="57" spans="1:9" ht="25.5">
      <c r="A57" s="31" t="s">
        <v>118</v>
      </c>
      <c r="B57" s="45" t="s">
        <v>55</v>
      </c>
      <c r="C57" s="35" t="s">
        <v>174</v>
      </c>
      <c r="D57" s="31" t="s">
        <v>35</v>
      </c>
      <c r="E57" s="31" t="s">
        <v>191</v>
      </c>
      <c r="F57" s="31" t="s">
        <v>56</v>
      </c>
      <c r="G57" s="32">
        <f>G58</f>
        <v>15458</v>
      </c>
      <c r="H57" s="32">
        <f>H58</f>
        <v>16386</v>
      </c>
      <c r="I57" s="32">
        <f>I58</f>
        <v>19577</v>
      </c>
    </row>
    <row r="58" spans="1:9" ht="38.25">
      <c r="A58" s="31" t="s">
        <v>42</v>
      </c>
      <c r="B58" s="45" t="s">
        <v>57</v>
      </c>
      <c r="C58" s="35" t="s">
        <v>174</v>
      </c>
      <c r="D58" s="31" t="s">
        <v>35</v>
      </c>
      <c r="E58" s="31" t="s">
        <v>191</v>
      </c>
      <c r="F58" s="31" t="s">
        <v>58</v>
      </c>
      <c r="G58" s="32">
        <v>15458</v>
      </c>
      <c r="H58" s="32">
        <v>16386</v>
      </c>
      <c r="I58" s="32">
        <v>19577</v>
      </c>
    </row>
    <row r="59" spans="1:9" ht="25.5">
      <c r="A59" s="31" t="s">
        <v>119</v>
      </c>
      <c r="B59" s="52" t="s">
        <v>21</v>
      </c>
      <c r="C59" s="35" t="s">
        <v>174</v>
      </c>
      <c r="D59" s="53" t="s">
        <v>37</v>
      </c>
      <c r="E59" s="53"/>
      <c r="F59" s="53"/>
      <c r="G59" s="54">
        <f>SUM(G60)</f>
        <v>202203.79</v>
      </c>
      <c r="H59" s="54">
        <f>SUM(H60)</f>
        <v>178670</v>
      </c>
      <c r="I59" s="54">
        <f>SUM(I60)</f>
        <v>178670</v>
      </c>
    </row>
    <row r="60" spans="1:9" ht="38.25">
      <c r="A60" s="31" t="s">
        <v>120</v>
      </c>
      <c r="B60" s="55" t="s">
        <v>185</v>
      </c>
      <c r="C60" s="35" t="s">
        <v>174</v>
      </c>
      <c r="D60" s="31" t="s">
        <v>37</v>
      </c>
      <c r="E60" s="31" t="s">
        <v>170</v>
      </c>
      <c r="F60" s="31"/>
      <c r="G60" s="32">
        <f>SUM(G61)</f>
        <v>202203.79</v>
      </c>
      <c r="H60" s="32">
        <f>H61</f>
        <v>178670</v>
      </c>
      <c r="I60" s="32">
        <f>SUM(I61)</f>
        <v>178670</v>
      </c>
    </row>
    <row r="61" spans="1:9" ht="63.75">
      <c r="A61" s="31" t="s">
        <v>121</v>
      </c>
      <c r="B61" s="55" t="s">
        <v>184</v>
      </c>
      <c r="C61" s="35" t="s">
        <v>174</v>
      </c>
      <c r="D61" s="31" t="s">
        <v>37</v>
      </c>
      <c r="E61" s="31" t="s">
        <v>167</v>
      </c>
      <c r="F61" s="31"/>
      <c r="G61" s="32">
        <f>G62+G65</f>
        <v>202203.79</v>
      </c>
      <c r="H61" s="32">
        <f>H62+H65</f>
        <v>178670</v>
      </c>
      <c r="I61" s="32">
        <f>I62+I65</f>
        <v>178670</v>
      </c>
    </row>
    <row r="62" spans="1:9" ht="38.25">
      <c r="A62" s="31" t="s">
        <v>122</v>
      </c>
      <c r="B62" s="42" t="s">
        <v>19</v>
      </c>
      <c r="C62" s="35" t="s">
        <v>174</v>
      </c>
      <c r="D62" s="31" t="s">
        <v>20</v>
      </c>
      <c r="E62" s="31" t="s">
        <v>192</v>
      </c>
      <c r="F62" s="31"/>
      <c r="G62" s="44">
        <f>SUM(G64)</f>
        <v>0</v>
      </c>
      <c r="H62" s="44">
        <f>SUM(H64)</f>
        <v>0</v>
      </c>
      <c r="I62" s="44">
        <f>SUM(I64)</f>
        <v>0</v>
      </c>
    </row>
    <row r="63" spans="1:9" ht="25.5">
      <c r="A63" s="31" t="s">
        <v>123</v>
      </c>
      <c r="B63" s="45" t="s">
        <v>55</v>
      </c>
      <c r="C63" s="35" t="s">
        <v>174</v>
      </c>
      <c r="D63" s="31" t="s">
        <v>20</v>
      </c>
      <c r="E63" s="31" t="s">
        <v>192</v>
      </c>
      <c r="F63" s="31" t="s">
        <v>56</v>
      </c>
      <c r="G63" s="32">
        <f>G64</f>
        <v>0</v>
      </c>
      <c r="H63" s="32">
        <f>H64</f>
        <v>0</v>
      </c>
      <c r="I63" s="32">
        <f>I64</f>
        <v>0</v>
      </c>
    </row>
    <row r="64" spans="1:9" ht="38.25">
      <c r="A64" s="31" t="s">
        <v>173</v>
      </c>
      <c r="B64" s="45" t="s">
        <v>57</v>
      </c>
      <c r="C64" s="35" t="s">
        <v>174</v>
      </c>
      <c r="D64" s="31" t="s">
        <v>20</v>
      </c>
      <c r="E64" s="31" t="s">
        <v>192</v>
      </c>
      <c r="F64" s="31" t="s">
        <v>58</v>
      </c>
      <c r="G64" s="32">
        <v>0</v>
      </c>
      <c r="H64" s="32">
        <v>0</v>
      </c>
      <c r="I64" s="32">
        <v>0</v>
      </c>
    </row>
    <row r="65" spans="1:9" ht="25.5">
      <c r="A65" s="31" t="s">
        <v>124</v>
      </c>
      <c r="B65" s="42" t="s">
        <v>193</v>
      </c>
      <c r="C65" s="35" t="s">
        <v>174</v>
      </c>
      <c r="D65" s="31" t="s">
        <v>181</v>
      </c>
      <c r="E65" s="31" t="s">
        <v>167</v>
      </c>
      <c r="F65" s="31"/>
      <c r="G65" s="44">
        <f>G66+G68+G70+G72+G74</f>
        <v>202203.79</v>
      </c>
      <c r="H65" s="44">
        <f>H68+H70</f>
        <v>178670</v>
      </c>
      <c r="I65" s="44">
        <f>I68+I70</f>
        <v>178670</v>
      </c>
    </row>
    <row r="66" spans="1:9" ht="51">
      <c r="A66" s="31" t="s">
        <v>234</v>
      </c>
      <c r="B66" s="45" t="s">
        <v>231</v>
      </c>
      <c r="C66" s="35" t="s">
        <v>174</v>
      </c>
      <c r="D66" s="31" t="s">
        <v>181</v>
      </c>
      <c r="E66" s="31" t="s">
        <v>233</v>
      </c>
      <c r="F66" s="31" t="s">
        <v>52</v>
      </c>
      <c r="G66" s="56">
        <v>1302</v>
      </c>
      <c r="H66" s="56">
        <v>0</v>
      </c>
      <c r="I66" s="56">
        <v>0</v>
      </c>
    </row>
    <row r="67" spans="1:9" ht="51">
      <c r="A67" s="31" t="s">
        <v>125</v>
      </c>
      <c r="B67" s="45" t="s">
        <v>231</v>
      </c>
      <c r="C67" s="35" t="s">
        <v>174</v>
      </c>
      <c r="D67" s="31" t="s">
        <v>181</v>
      </c>
      <c r="E67" s="31" t="s">
        <v>233</v>
      </c>
      <c r="F67" s="31" t="s">
        <v>54</v>
      </c>
      <c r="G67" s="56">
        <v>1302</v>
      </c>
      <c r="H67" s="56">
        <v>0</v>
      </c>
      <c r="I67" s="56">
        <v>0</v>
      </c>
    </row>
    <row r="68" spans="1:9">
      <c r="A68" s="31" t="s">
        <v>126</v>
      </c>
      <c r="B68" s="45" t="s">
        <v>194</v>
      </c>
      <c r="C68" s="35" t="s">
        <v>174</v>
      </c>
      <c r="D68" s="31" t="s">
        <v>181</v>
      </c>
      <c r="E68" s="31" t="s">
        <v>192</v>
      </c>
      <c r="F68" s="31" t="s">
        <v>52</v>
      </c>
      <c r="G68" s="32">
        <f>G69</f>
        <v>125670</v>
      </c>
      <c r="H68" s="32">
        <f>H69</f>
        <v>140670</v>
      </c>
      <c r="I68" s="32">
        <f>I69</f>
        <v>140670</v>
      </c>
    </row>
    <row r="69" spans="1:9">
      <c r="A69" s="31" t="s">
        <v>127</v>
      </c>
      <c r="B69" s="45" t="s">
        <v>194</v>
      </c>
      <c r="C69" s="35" t="s">
        <v>174</v>
      </c>
      <c r="D69" s="31" t="s">
        <v>181</v>
      </c>
      <c r="E69" s="31" t="s">
        <v>192</v>
      </c>
      <c r="F69" s="31" t="s">
        <v>54</v>
      </c>
      <c r="G69" s="32">
        <v>125670</v>
      </c>
      <c r="H69" s="32">
        <v>140670</v>
      </c>
      <c r="I69" s="32">
        <v>140670</v>
      </c>
    </row>
    <row r="70" spans="1:9" ht="25.5">
      <c r="A70" s="31" t="s">
        <v>128</v>
      </c>
      <c r="B70" s="45" t="s">
        <v>55</v>
      </c>
      <c r="C70" s="35" t="s">
        <v>174</v>
      </c>
      <c r="D70" s="31" t="s">
        <v>181</v>
      </c>
      <c r="E70" s="31" t="s">
        <v>192</v>
      </c>
      <c r="F70" s="31" t="s">
        <v>56</v>
      </c>
      <c r="G70" s="32">
        <f>G71</f>
        <v>63083.29</v>
      </c>
      <c r="H70" s="32">
        <f>H71</f>
        <v>38000</v>
      </c>
      <c r="I70" s="32">
        <f>I71</f>
        <v>38000</v>
      </c>
    </row>
    <row r="71" spans="1:9" ht="38.25">
      <c r="A71" s="31" t="s">
        <v>129</v>
      </c>
      <c r="B71" s="45" t="s">
        <v>57</v>
      </c>
      <c r="C71" s="35" t="s">
        <v>174</v>
      </c>
      <c r="D71" s="31" t="s">
        <v>181</v>
      </c>
      <c r="E71" s="31" t="s">
        <v>192</v>
      </c>
      <c r="F71" s="31" t="s">
        <v>58</v>
      </c>
      <c r="G71" s="32">
        <v>63083.29</v>
      </c>
      <c r="H71" s="32">
        <v>38000</v>
      </c>
      <c r="I71" s="32">
        <v>38000</v>
      </c>
    </row>
    <row r="72" spans="1:9" ht="25.5">
      <c r="A72" s="31" t="s">
        <v>130</v>
      </c>
      <c r="B72" s="45" t="s">
        <v>55</v>
      </c>
      <c r="C72" s="35" t="s">
        <v>174</v>
      </c>
      <c r="D72" s="31" t="s">
        <v>181</v>
      </c>
      <c r="E72" s="31" t="s">
        <v>204</v>
      </c>
      <c r="F72" s="31" t="s">
        <v>56</v>
      </c>
      <c r="G72" s="32">
        <f>G73</f>
        <v>11570</v>
      </c>
      <c r="H72" s="32">
        <f>H73</f>
        <v>0</v>
      </c>
      <c r="I72" s="32">
        <f>I73</f>
        <v>0</v>
      </c>
    </row>
    <row r="73" spans="1:9" ht="38.25">
      <c r="A73" s="31" t="s">
        <v>172</v>
      </c>
      <c r="B73" s="45" t="s">
        <v>57</v>
      </c>
      <c r="C73" s="35" t="s">
        <v>174</v>
      </c>
      <c r="D73" s="31" t="s">
        <v>181</v>
      </c>
      <c r="E73" s="31" t="s">
        <v>204</v>
      </c>
      <c r="F73" s="31" t="s">
        <v>58</v>
      </c>
      <c r="G73" s="32">
        <v>11570</v>
      </c>
      <c r="H73" s="32">
        <v>0</v>
      </c>
      <c r="I73" s="32">
        <v>0</v>
      </c>
    </row>
    <row r="74" spans="1:9" ht="25.5">
      <c r="A74" s="31" t="s">
        <v>131</v>
      </c>
      <c r="B74" s="45" t="s">
        <v>55</v>
      </c>
      <c r="C74" s="35" t="s">
        <v>174</v>
      </c>
      <c r="D74" s="31" t="s">
        <v>181</v>
      </c>
      <c r="E74" s="31" t="s">
        <v>205</v>
      </c>
      <c r="F74" s="31" t="s">
        <v>56</v>
      </c>
      <c r="G74" s="32">
        <f>G75</f>
        <v>578.5</v>
      </c>
      <c r="H74" s="32">
        <f>H75</f>
        <v>0</v>
      </c>
      <c r="I74" s="32">
        <f>I75</f>
        <v>0</v>
      </c>
    </row>
    <row r="75" spans="1:9" ht="38.25">
      <c r="A75" s="31" t="s">
        <v>132</v>
      </c>
      <c r="B75" s="45" t="s">
        <v>57</v>
      </c>
      <c r="C75" s="35" t="s">
        <v>174</v>
      </c>
      <c r="D75" s="31" t="s">
        <v>181</v>
      </c>
      <c r="E75" s="31" t="s">
        <v>205</v>
      </c>
      <c r="F75" s="31" t="s">
        <v>58</v>
      </c>
      <c r="G75" s="32">
        <v>578.5</v>
      </c>
      <c r="H75" s="32">
        <v>0</v>
      </c>
      <c r="I75" s="32">
        <v>0</v>
      </c>
    </row>
    <row r="76" spans="1:9">
      <c r="A76" s="31" t="s">
        <v>133</v>
      </c>
      <c r="B76" s="52" t="s">
        <v>63</v>
      </c>
      <c r="C76" s="35" t="s">
        <v>174</v>
      </c>
      <c r="D76" s="53" t="s">
        <v>64</v>
      </c>
      <c r="E76" s="53"/>
      <c r="F76" s="53"/>
      <c r="G76" s="54">
        <f>SUM(G77)</f>
        <v>172998</v>
      </c>
      <c r="H76" s="54">
        <f>SUM(H78)</f>
        <v>53802</v>
      </c>
      <c r="I76" s="54">
        <f>SUM(I77)</f>
        <v>55117</v>
      </c>
    </row>
    <row r="77" spans="1:9">
      <c r="A77" s="31" t="s">
        <v>134</v>
      </c>
      <c r="B77" s="42" t="s">
        <v>13</v>
      </c>
      <c r="C77" s="35" t="s">
        <v>174</v>
      </c>
      <c r="D77" s="31" t="s">
        <v>8</v>
      </c>
      <c r="E77" s="31"/>
      <c r="F77" s="31"/>
      <c r="G77" s="44">
        <f>SUM(G78)</f>
        <v>172998</v>
      </c>
      <c r="H77" s="44">
        <f>SUM(H78)</f>
        <v>53802</v>
      </c>
      <c r="I77" s="44">
        <f>SUM(I78)</f>
        <v>55117</v>
      </c>
    </row>
    <row r="78" spans="1:9" ht="38.25">
      <c r="A78" s="31" t="s">
        <v>135</v>
      </c>
      <c r="B78" s="55" t="s">
        <v>195</v>
      </c>
      <c r="C78" s="35" t="s">
        <v>174</v>
      </c>
      <c r="D78" s="31" t="s">
        <v>8</v>
      </c>
      <c r="E78" s="31" t="s">
        <v>170</v>
      </c>
      <c r="F78" s="31"/>
      <c r="G78" s="32">
        <f>SUM(G79)</f>
        <v>172998</v>
      </c>
      <c r="H78" s="32">
        <f>SUM(H79)</f>
        <v>53802</v>
      </c>
      <c r="I78" s="32">
        <f>SUM(I79)</f>
        <v>55117</v>
      </c>
    </row>
    <row r="79" spans="1:9" ht="38.25">
      <c r="A79" s="31" t="s">
        <v>136</v>
      </c>
      <c r="B79" s="42" t="s">
        <v>12</v>
      </c>
      <c r="C79" s="35" t="s">
        <v>174</v>
      </c>
      <c r="D79" s="31" t="s">
        <v>8</v>
      </c>
      <c r="E79" s="31" t="s">
        <v>165</v>
      </c>
      <c r="F79" s="31"/>
      <c r="G79" s="32">
        <f>SUM(G80)</f>
        <v>172998</v>
      </c>
      <c r="H79" s="32">
        <f>SUM(H80)</f>
        <v>53802</v>
      </c>
      <c r="I79" s="32">
        <f>SUM(I80)</f>
        <v>55117</v>
      </c>
    </row>
    <row r="80" spans="1:9" ht="51">
      <c r="A80" s="31" t="s">
        <v>137</v>
      </c>
      <c r="B80" s="45" t="s">
        <v>178</v>
      </c>
      <c r="C80" s="35" t="s">
        <v>174</v>
      </c>
      <c r="D80" s="31" t="s">
        <v>8</v>
      </c>
      <c r="E80" s="31" t="s">
        <v>166</v>
      </c>
      <c r="F80" s="31"/>
      <c r="G80" s="32">
        <f>G81+G83+G85</f>
        <v>172998</v>
      </c>
      <c r="H80" s="32">
        <f t="shared" ref="G80:I85" si="8">H81</f>
        <v>53802</v>
      </c>
      <c r="I80" s="32">
        <f t="shared" si="8"/>
        <v>55117</v>
      </c>
    </row>
    <row r="81" spans="1:9" ht="25.5">
      <c r="A81" s="31" t="s">
        <v>138</v>
      </c>
      <c r="B81" s="45" t="s">
        <v>55</v>
      </c>
      <c r="C81" s="35" t="s">
        <v>174</v>
      </c>
      <c r="D81" s="31" t="s">
        <v>8</v>
      </c>
      <c r="E81" s="31" t="s">
        <v>166</v>
      </c>
      <c r="F81" s="31" t="s">
        <v>56</v>
      </c>
      <c r="G81" s="32">
        <f>G82</f>
        <v>66230</v>
      </c>
      <c r="H81" s="32">
        <f t="shared" si="8"/>
        <v>53802</v>
      </c>
      <c r="I81" s="32">
        <f t="shared" si="8"/>
        <v>55117</v>
      </c>
    </row>
    <row r="82" spans="1:9" ht="31.5" customHeight="1">
      <c r="A82" s="31" t="s">
        <v>139</v>
      </c>
      <c r="B82" s="45" t="s">
        <v>57</v>
      </c>
      <c r="C82" s="35" t="s">
        <v>174</v>
      </c>
      <c r="D82" s="31" t="s">
        <v>8</v>
      </c>
      <c r="E82" s="31" t="s">
        <v>166</v>
      </c>
      <c r="F82" s="31" t="s">
        <v>58</v>
      </c>
      <c r="G82" s="32">
        <v>66230</v>
      </c>
      <c r="H82" s="32">
        <v>53802</v>
      </c>
      <c r="I82" s="32">
        <v>55117</v>
      </c>
    </row>
    <row r="83" spans="1:9" ht="25.5">
      <c r="A83" s="31" t="s">
        <v>140</v>
      </c>
      <c r="B83" s="45" t="s">
        <v>55</v>
      </c>
      <c r="C83" s="35" t="s">
        <v>174</v>
      </c>
      <c r="D83" s="31" t="s">
        <v>8</v>
      </c>
      <c r="E83" s="31" t="s">
        <v>207</v>
      </c>
      <c r="F83" s="31" t="s">
        <v>56</v>
      </c>
      <c r="G83" s="32">
        <f t="shared" si="8"/>
        <v>105498</v>
      </c>
      <c r="H83" s="32">
        <f t="shared" si="8"/>
        <v>0</v>
      </c>
      <c r="I83" s="32">
        <f t="shared" si="8"/>
        <v>0</v>
      </c>
    </row>
    <row r="84" spans="1:9" ht="31.5" customHeight="1">
      <c r="A84" s="31" t="s">
        <v>141</v>
      </c>
      <c r="B84" s="45" t="s">
        <v>57</v>
      </c>
      <c r="C84" s="35" t="s">
        <v>174</v>
      </c>
      <c r="D84" s="31" t="s">
        <v>8</v>
      </c>
      <c r="E84" s="31" t="s">
        <v>207</v>
      </c>
      <c r="F84" s="31" t="s">
        <v>58</v>
      </c>
      <c r="G84" s="32">
        <v>105498</v>
      </c>
      <c r="H84" s="32">
        <v>0</v>
      </c>
      <c r="I84" s="32">
        <v>0</v>
      </c>
    </row>
    <row r="85" spans="1:9" ht="25.5">
      <c r="A85" s="31" t="s">
        <v>142</v>
      </c>
      <c r="B85" s="45" t="s">
        <v>55</v>
      </c>
      <c r="C85" s="35" t="s">
        <v>174</v>
      </c>
      <c r="D85" s="31" t="s">
        <v>8</v>
      </c>
      <c r="E85" s="31" t="s">
        <v>206</v>
      </c>
      <c r="F85" s="31" t="s">
        <v>56</v>
      </c>
      <c r="G85" s="32">
        <f t="shared" si="8"/>
        <v>1270</v>
      </c>
      <c r="H85" s="32">
        <f t="shared" si="8"/>
        <v>0</v>
      </c>
      <c r="I85" s="32">
        <f t="shared" si="8"/>
        <v>0</v>
      </c>
    </row>
    <row r="86" spans="1:9" ht="31.5" customHeight="1">
      <c r="A86" s="31" t="s">
        <v>143</v>
      </c>
      <c r="B86" s="45" t="s">
        <v>57</v>
      </c>
      <c r="C86" s="35" t="s">
        <v>174</v>
      </c>
      <c r="D86" s="31" t="s">
        <v>8</v>
      </c>
      <c r="E86" s="31" t="s">
        <v>206</v>
      </c>
      <c r="F86" s="31" t="s">
        <v>58</v>
      </c>
      <c r="G86" s="32">
        <v>1270</v>
      </c>
      <c r="H86" s="32">
        <v>0</v>
      </c>
      <c r="I86" s="32">
        <v>0</v>
      </c>
    </row>
    <row r="87" spans="1:9">
      <c r="A87" s="31" t="s">
        <v>144</v>
      </c>
      <c r="B87" s="52" t="s">
        <v>81</v>
      </c>
      <c r="C87" s="35" t="s">
        <v>174</v>
      </c>
      <c r="D87" s="53" t="s">
        <v>82</v>
      </c>
      <c r="E87" s="53"/>
      <c r="F87" s="53"/>
      <c r="G87" s="57">
        <f>G88</f>
        <v>803750</v>
      </c>
      <c r="H87" s="57">
        <f>H88</f>
        <v>576750</v>
      </c>
      <c r="I87" s="57">
        <f>I88</f>
        <v>576750</v>
      </c>
    </row>
    <row r="88" spans="1:9" ht="38.25">
      <c r="A88" s="31" t="s">
        <v>208</v>
      </c>
      <c r="B88" s="58" t="s">
        <v>195</v>
      </c>
      <c r="C88" s="35" t="s">
        <v>174</v>
      </c>
      <c r="D88" s="59" t="s">
        <v>82</v>
      </c>
      <c r="E88" s="31" t="s">
        <v>92</v>
      </c>
      <c r="F88" s="31" t="s">
        <v>92</v>
      </c>
      <c r="G88" s="60">
        <f>G89+G95+G101</f>
        <v>803750</v>
      </c>
      <c r="H88" s="60">
        <f>H89+H95+H101</f>
        <v>576750</v>
      </c>
      <c r="I88" s="60">
        <f>I89+I95+I101</f>
        <v>576750</v>
      </c>
    </row>
    <row r="89" spans="1:9">
      <c r="A89" s="31" t="s">
        <v>145</v>
      </c>
      <c r="B89" s="61" t="s">
        <v>90</v>
      </c>
      <c r="C89" s="62" t="s">
        <v>174</v>
      </c>
      <c r="D89" s="63" t="s">
        <v>91</v>
      </c>
      <c r="E89" s="63" t="s">
        <v>170</v>
      </c>
      <c r="F89" s="63"/>
      <c r="G89" s="64">
        <f t="shared" ref="G89:I93" si="9">G90</f>
        <v>35000</v>
      </c>
      <c r="H89" s="64">
        <f t="shared" si="9"/>
        <v>35000</v>
      </c>
      <c r="I89" s="64">
        <f t="shared" si="9"/>
        <v>35000</v>
      </c>
    </row>
    <row r="90" spans="1:9" ht="38.25">
      <c r="A90" s="31" t="s">
        <v>146</v>
      </c>
      <c r="B90" s="45" t="s">
        <v>186</v>
      </c>
      <c r="C90" s="65" t="s">
        <v>174</v>
      </c>
      <c r="D90" s="66" t="s">
        <v>91</v>
      </c>
      <c r="E90" s="66" t="s">
        <v>170</v>
      </c>
      <c r="F90" s="66"/>
      <c r="G90" s="67">
        <f t="shared" si="9"/>
        <v>35000</v>
      </c>
      <c r="H90" s="67">
        <f t="shared" si="9"/>
        <v>35000</v>
      </c>
      <c r="I90" s="67">
        <f t="shared" si="9"/>
        <v>35000</v>
      </c>
    </row>
    <row r="91" spans="1:9" ht="39">
      <c r="A91" s="31" t="s">
        <v>147</v>
      </c>
      <c r="B91" s="68" t="s">
        <v>14</v>
      </c>
      <c r="C91" s="65" t="s">
        <v>174</v>
      </c>
      <c r="D91" s="66" t="s">
        <v>91</v>
      </c>
      <c r="E91" s="66" t="s">
        <v>161</v>
      </c>
      <c r="F91" s="66"/>
      <c r="G91" s="67">
        <f t="shared" si="9"/>
        <v>35000</v>
      </c>
      <c r="H91" s="67">
        <f t="shared" si="9"/>
        <v>35000</v>
      </c>
      <c r="I91" s="67">
        <f t="shared" si="9"/>
        <v>35000</v>
      </c>
    </row>
    <row r="92" spans="1:9" ht="42.75">
      <c r="A92" s="31" t="s">
        <v>148</v>
      </c>
      <c r="B92" s="69" t="s">
        <v>197</v>
      </c>
      <c r="C92" s="35" t="s">
        <v>174</v>
      </c>
      <c r="D92" s="31" t="s">
        <v>91</v>
      </c>
      <c r="E92" s="31" t="s">
        <v>196</v>
      </c>
      <c r="F92" s="31"/>
      <c r="G92" s="32">
        <f t="shared" si="9"/>
        <v>35000</v>
      </c>
      <c r="H92" s="32">
        <f t="shared" si="9"/>
        <v>35000</v>
      </c>
      <c r="I92" s="32">
        <f t="shared" si="9"/>
        <v>35000</v>
      </c>
    </row>
    <row r="93" spans="1:9" ht="25.5">
      <c r="A93" s="31" t="s">
        <v>149</v>
      </c>
      <c r="B93" s="45" t="s">
        <v>55</v>
      </c>
      <c r="C93" s="35" t="s">
        <v>174</v>
      </c>
      <c r="D93" s="31" t="s">
        <v>91</v>
      </c>
      <c r="E93" s="31" t="s">
        <v>169</v>
      </c>
      <c r="F93" s="31" t="s">
        <v>56</v>
      </c>
      <c r="G93" s="32">
        <f t="shared" si="9"/>
        <v>35000</v>
      </c>
      <c r="H93" s="32">
        <f t="shared" si="9"/>
        <v>35000</v>
      </c>
      <c r="I93" s="32">
        <f t="shared" si="9"/>
        <v>35000</v>
      </c>
    </row>
    <row r="94" spans="1:9" ht="32.25" customHeight="1">
      <c r="A94" s="31" t="s">
        <v>150</v>
      </c>
      <c r="B94" s="45" t="s">
        <v>57</v>
      </c>
      <c r="C94" s="35" t="s">
        <v>174</v>
      </c>
      <c r="D94" s="31" t="s">
        <v>91</v>
      </c>
      <c r="E94" s="31" t="s">
        <v>196</v>
      </c>
      <c r="F94" s="31" t="s">
        <v>58</v>
      </c>
      <c r="G94" s="32">
        <v>35000</v>
      </c>
      <c r="H94" s="32">
        <v>35000</v>
      </c>
      <c r="I94" s="32">
        <v>35000</v>
      </c>
    </row>
    <row r="95" spans="1:9">
      <c r="A95" s="31" t="s">
        <v>151</v>
      </c>
      <c r="B95" s="70" t="s">
        <v>29</v>
      </c>
      <c r="C95" s="62" t="s">
        <v>174</v>
      </c>
      <c r="D95" s="63" t="s">
        <v>83</v>
      </c>
      <c r="E95" s="63"/>
      <c r="F95" s="63"/>
      <c r="G95" s="64">
        <f t="shared" ref="G95:I99" si="10">G96</f>
        <v>185600</v>
      </c>
      <c r="H95" s="64">
        <f t="shared" si="10"/>
        <v>150600</v>
      </c>
      <c r="I95" s="64">
        <f t="shared" si="10"/>
        <v>150600</v>
      </c>
    </row>
    <row r="96" spans="1:9" ht="38.25">
      <c r="A96" s="31" t="s">
        <v>152</v>
      </c>
      <c r="B96" s="45" t="s">
        <v>186</v>
      </c>
      <c r="C96" s="35" t="s">
        <v>174</v>
      </c>
      <c r="D96" s="31" t="s">
        <v>83</v>
      </c>
      <c r="E96" s="31" t="s">
        <v>170</v>
      </c>
      <c r="F96" s="31"/>
      <c r="G96" s="32">
        <f t="shared" si="10"/>
        <v>185600</v>
      </c>
      <c r="H96" s="32">
        <f t="shared" si="10"/>
        <v>150600</v>
      </c>
      <c r="I96" s="32">
        <f t="shared" si="10"/>
        <v>150600</v>
      </c>
    </row>
    <row r="97" spans="1:9" ht="39">
      <c r="A97" s="31" t="s">
        <v>153</v>
      </c>
      <c r="B97" s="68" t="s">
        <v>14</v>
      </c>
      <c r="C97" s="35" t="s">
        <v>174</v>
      </c>
      <c r="D97" s="31" t="s">
        <v>83</v>
      </c>
      <c r="E97" s="31" t="s">
        <v>202</v>
      </c>
      <c r="F97" s="31"/>
      <c r="G97" s="32">
        <f t="shared" si="10"/>
        <v>185600</v>
      </c>
      <c r="H97" s="32">
        <f t="shared" si="10"/>
        <v>150600</v>
      </c>
      <c r="I97" s="32">
        <f t="shared" si="10"/>
        <v>150600</v>
      </c>
    </row>
    <row r="98" spans="1:9" s="4" customFormat="1" ht="25.5">
      <c r="A98" s="31" t="s">
        <v>154</v>
      </c>
      <c r="B98" s="42" t="s">
        <v>199</v>
      </c>
      <c r="C98" s="35" t="s">
        <v>174</v>
      </c>
      <c r="D98" s="31" t="s">
        <v>83</v>
      </c>
      <c r="E98" s="31" t="s">
        <v>198</v>
      </c>
      <c r="F98" s="71"/>
      <c r="G98" s="32">
        <f t="shared" si="10"/>
        <v>185600</v>
      </c>
      <c r="H98" s="32">
        <f t="shared" si="10"/>
        <v>150600</v>
      </c>
      <c r="I98" s="32">
        <f t="shared" si="10"/>
        <v>150600</v>
      </c>
    </row>
    <row r="99" spans="1:9" ht="25.5">
      <c r="A99" s="31" t="s">
        <v>155</v>
      </c>
      <c r="B99" s="45" t="s">
        <v>55</v>
      </c>
      <c r="C99" s="35" t="s">
        <v>174</v>
      </c>
      <c r="D99" s="31" t="s">
        <v>83</v>
      </c>
      <c r="E99" s="31" t="s">
        <v>198</v>
      </c>
      <c r="F99" s="31" t="s">
        <v>56</v>
      </c>
      <c r="G99" s="32">
        <f t="shared" si="10"/>
        <v>185600</v>
      </c>
      <c r="H99" s="32">
        <f t="shared" si="10"/>
        <v>150600</v>
      </c>
      <c r="I99" s="32">
        <f t="shared" si="10"/>
        <v>150600</v>
      </c>
    </row>
    <row r="100" spans="1:9" ht="28.5" customHeight="1">
      <c r="A100" s="31" t="s">
        <v>156</v>
      </c>
      <c r="B100" s="45" t="s">
        <v>57</v>
      </c>
      <c r="C100" s="35" t="s">
        <v>174</v>
      </c>
      <c r="D100" s="31" t="s">
        <v>83</v>
      </c>
      <c r="E100" s="31" t="s">
        <v>198</v>
      </c>
      <c r="F100" s="31" t="s">
        <v>58</v>
      </c>
      <c r="G100" s="32">
        <v>185600</v>
      </c>
      <c r="H100" s="32">
        <v>150600</v>
      </c>
      <c r="I100" s="32">
        <v>150600</v>
      </c>
    </row>
    <row r="101" spans="1:9">
      <c r="A101" s="31" t="s">
        <v>157</v>
      </c>
      <c r="B101" s="72" t="s">
        <v>11</v>
      </c>
      <c r="C101" s="62" t="s">
        <v>174</v>
      </c>
      <c r="D101" s="73" t="s">
        <v>10</v>
      </c>
      <c r="E101" s="73"/>
      <c r="F101" s="73"/>
      <c r="G101" s="54">
        <f>SUM(G103)</f>
        <v>583150</v>
      </c>
      <c r="H101" s="54">
        <f>SUM(H103)</f>
        <v>391150</v>
      </c>
      <c r="I101" s="54">
        <f>SUM(I103)</f>
        <v>391150</v>
      </c>
    </row>
    <row r="102" spans="1:9" ht="38.25">
      <c r="A102" s="31" t="s">
        <v>158</v>
      </c>
      <c r="B102" s="55" t="s">
        <v>185</v>
      </c>
      <c r="C102" s="35" t="s">
        <v>174</v>
      </c>
      <c r="D102" s="31" t="s">
        <v>10</v>
      </c>
      <c r="E102" s="31" t="s">
        <v>170</v>
      </c>
      <c r="F102" s="31"/>
      <c r="G102" s="32">
        <f>SUM(G103)</f>
        <v>583150</v>
      </c>
      <c r="H102" s="32">
        <f>SUM(H103)</f>
        <v>391150</v>
      </c>
      <c r="I102" s="32">
        <f>SUM(I103)</f>
        <v>391150</v>
      </c>
    </row>
    <row r="103" spans="1:9" ht="39">
      <c r="A103" s="31" t="s">
        <v>159</v>
      </c>
      <c r="B103" s="68" t="s">
        <v>14</v>
      </c>
      <c r="C103" s="35" t="s">
        <v>174</v>
      </c>
      <c r="D103" s="31" t="s">
        <v>10</v>
      </c>
      <c r="E103" s="31" t="s">
        <v>161</v>
      </c>
      <c r="F103" s="31"/>
      <c r="G103" s="32">
        <f>G104+G107+G110</f>
        <v>583150</v>
      </c>
      <c r="H103" s="32">
        <f>SUM(H104+H107+H110)</f>
        <v>391150</v>
      </c>
      <c r="I103" s="32">
        <f>SUM(I104+I107+I110)</f>
        <v>391150</v>
      </c>
    </row>
    <row r="104" spans="1:9" ht="25.5">
      <c r="A104" s="31" t="s">
        <v>218</v>
      </c>
      <c r="B104" s="42" t="s">
        <v>201</v>
      </c>
      <c r="C104" s="35" t="s">
        <v>174</v>
      </c>
      <c r="D104" s="31" t="s">
        <v>10</v>
      </c>
      <c r="E104" s="31" t="s">
        <v>162</v>
      </c>
      <c r="F104" s="31"/>
      <c r="G104" s="74">
        <f t="shared" ref="G104:I105" si="11">G105</f>
        <v>361150</v>
      </c>
      <c r="H104" s="74">
        <f t="shared" si="11"/>
        <v>381150</v>
      </c>
      <c r="I104" s="74">
        <f t="shared" si="11"/>
        <v>381150</v>
      </c>
    </row>
    <row r="105" spans="1:9" ht="25.5">
      <c r="A105" s="31" t="s">
        <v>219</v>
      </c>
      <c r="B105" s="45" t="s">
        <v>55</v>
      </c>
      <c r="C105" s="35" t="s">
        <v>174</v>
      </c>
      <c r="D105" s="31" t="s">
        <v>10</v>
      </c>
      <c r="E105" s="31" t="s">
        <v>162</v>
      </c>
      <c r="F105" s="31" t="s">
        <v>56</v>
      </c>
      <c r="G105" s="32">
        <f t="shared" si="11"/>
        <v>361150</v>
      </c>
      <c r="H105" s="32">
        <f t="shared" si="11"/>
        <v>381150</v>
      </c>
      <c r="I105" s="32">
        <f t="shared" si="11"/>
        <v>381150</v>
      </c>
    </row>
    <row r="106" spans="1:9" ht="38.25">
      <c r="A106" s="31" t="s">
        <v>220</v>
      </c>
      <c r="B106" s="45" t="s">
        <v>57</v>
      </c>
      <c r="C106" s="35" t="s">
        <v>174</v>
      </c>
      <c r="D106" s="31" t="s">
        <v>10</v>
      </c>
      <c r="E106" s="31" t="s">
        <v>162</v>
      </c>
      <c r="F106" s="31" t="s">
        <v>58</v>
      </c>
      <c r="G106" s="32">
        <v>361150</v>
      </c>
      <c r="H106" s="32">
        <v>381150</v>
      </c>
      <c r="I106" s="32">
        <v>381150</v>
      </c>
    </row>
    <row r="107" spans="1:9" ht="27" customHeight="1">
      <c r="A107" s="31" t="s">
        <v>221</v>
      </c>
      <c r="B107" s="42" t="s">
        <v>200</v>
      </c>
      <c r="C107" s="35" t="s">
        <v>174</v>
      </c>
      <c r="D107" s="31" t="s">
        <v>10</v>
      </c>
      <c r="E107" s="31" t="s">
        <v>163</v>
      </c>
      <c r="F107" s="31"/>
      <c r="G107" s="74">
        <f t="shared" ref="G107:I108" si="12">G108</f>
        <v>132000</v>
      </c>
      <c r="H107" s="74">
        <f t="shared" si="12"/>
        <v>7000</v>
      </c>
      <c r="I107" s="74">
        <f t="shared" si="12"/>
        <v>7000</v>
      </c>
    </row>
    <row r="108" spans="1:9" ht="25.5">
      <c r="A108" s="31" t="s">
        <v>222</v>
      </c>
      <c r="B108" s="45" t="s">
        <v>55</v>
      </c>
      <c r="C108" s="35" t="s">
        <v>174</v>
      </c>
      <c r="D108" s="31" t="s">
        <v>10</v>
      </c>
      <c r="E108" s="31" t="s">
        <v>163</v>
      </c>
      <c r="F108" s="31" t="s">
        <v>56</v>
      </c>
      <c r="G108" s="32">
        <f t="shared" si="12"/>
        <v>132000</v>
      </c>
      <c r="H108" s="32">
        <f t="shared" si="12"/>
        <v>7000</v>
      </c>
      <c r="I108" s="32">
        <f t="shared" si="12"/>
        <v>7000</v>
      </c>
    </row>
    <row r="109" spans="1:9" ht="38.25">
      <c r="A109" s="31" t="s">
        <v>223</v>
      </c>
      <c r="B109" s="45" t="s">
        <v>57</v>
      </c>
      <c r="C109" s="35" t="s">
        <v>174</v>
      </c>
      <c r="D109" s="31" t="s">
        <v>10</v>
      </c>
      <c r="E109" s="31" t="s">
        <v>163</v>
      </c>
      <c r="F109" s="31" t="s">
        <v>58</v>
      </c>
      <c r="G109" s="32">
        <v>132000</v>
      </c>
      <c r="H109" s="32">
        <v>7000</v>
      </c>
      <c r="I109" s="32">
        <v>7000</v>
      </c>
    </row>
    <row r="110" spans="1:9" ht="42.75">
      <c r="A110" s="31" t="s">
        <v>224</v>
      </c>
      <c r="B110" s="75" t="s">
        <v>93</v>
      </c>
      <c r="C110" s="35" t="s">
        <v>174</v>
      </c>
      <c r="D110" s="31" t="s">
        <v>10</v>
      </c>
      <c r="E110" s="31" t="s">
        <v>164</v>
      </c>
      <c r="F110" s="31"/>
      <c r="G110" s="76">
        <f t="shared" ref="G110:I111" si="13">G111</f>
        <v>90000</v>
      </c>
      <c r="H110" s="76">
        <f t="shared" si="13"/>
        <v>3000</v>
      </c>
      <c r="I110" s="76">
        <f t="shared" si="13"/>
        <v>3000</v>
      </c>
    </row>
    <row r="111" spans="1:9" ht="25.5">
      <c r="A111" s="31" t="s">
        <v>52</v>
      </c>
      <c r="B111" s="45" t="s">
        <v>55</v>
      </c>
      <c r="C111" s="35" t="s">
        <v>174</v>
      </c>
      <c r="D111" s="31" t="s">
        <v>10</v>
      </c>
      <c r="E111" s="31" t="s">
        <v>164</v>
      </c>
      <c r="F111" s="31" t="s">
        <v>56</v>
      </c>
      <c r="G111" s="32">
        <f t="shared" si="13"/>
        <v>90000</v>
      </c>
      <c r="H111" s="32">
        <f t="shared" si="13"/>
        <v>3000</v>
      </c>
      <c r="I111" s="32">
        <f t="shared" si="13"/>
        <v>3000</v>
      </c>
    </row>
    <row r="112" spans="1:9" ht="38.25">
      <c r="A112" s="31" t="s">
        <v>209</v>
      </c>
      <c r="B112" s="45" t="s">
        <v>57</v>
      </c>
      <c r="C112" s="35" t="s">
        <v>174</v>
      </c>
      <c r="D112" s="31" t="s">
        <v>10</v>
      </c>
      <c r="E112" s="31" t="s">
        <v>164</v>
      </c>
      <c r="F112" s="31" t="s">
        <v>58</v>
      </c>
      <c r="G112" s="32">
        <v>90000</v>
      </c>
      <c r="H112" s="32">
        <v>3000</v>
      </c>
      <c r="I112" s="32">
        <v>3000</v>
      </c>
    </row>
    <row r="113" spans="1:9">
      <c r="A113" s="31" t="s">
        <v>210</v>
      </c>
      <c r="B113" s="72" t="s">
        <v>61</v>
      </c>
      <c r="C113" s="62" t="s">
        <v>174</v>
      </c>
      <c r="D113" s="73" t="s">
        <v>30</v>
      </c>
      <c r="E113" s="73"/>
      <c r="F113" s="73"/>
      <c r="G113" s="54">
        <f>G114</f>
        <v>10901</v>
      </c>
      <c r="H113" s="54">
        <f>H114</f>
        <v>10901</v>
      </c>
      <c r="I113" s="54">
        <f>I114</f>
        <v>10901</v>
      </c>
    </row>
    <row r="114" spans="1:9" ht="29.25">
      <c r="A114" s="31" t="s">
        <v>211</v>
      </c>
      <c r="B114" s="77" t="s">
        <v>87</v>
      </c>
      <c r="C114" s="35" t="s">
        <v>174</v>
      </c>
      <c r="D114" s="31" t="s">
        <v>33</v>
      </c>
      <c r="E114" s="31"/>
      <c r="F114" s="31"/>
      <c r="G114" s="32">
        <f>SUM(G119)</f>
        <v>10901</v>
      </c>
      <c r="H114" s="32">
        <f>SUM(H119)</f>
        <v>10901</v>
      </c>
      <c r="I114" s="32">
        <f>SUM(I119)</f>
        <v>10901</v>
      </c>
    </row>
    <row r="115" spans="1:9" ht="38.25">
      <c r="A115" s="31" t="s">
        <v>227</v>
      </c>
      <c r="B115" s="45" t="s">
        <v>186</v>
      </c>
      <c r="C115" s="35" t="s">
        <v>174</v>
      </c>
      <c r="D115" s="31" t="s">
        <v>33</v>
      </c>
      <c r="E115" s="31" t="s">
        <v>170</v>
      </c>
      <c r="F115" s="31"/>
      <c r="G115" s="32">
        <f t="shared" ref="G115:I117" si="14">SUM(G116)</f>
        <v>10901</v>
      </c>
      <c r="H115" s="32">
        <f t="shared" si="14"/>
        <v>10901</v>
      </c>
      <c r="I115" s="32">
        <f t="shared" si="14"/>
        <v>10901</v>
      </c>
    </row>
    <row r="116" spans="1:9" ht="25.5">
      <c r="A116" s="31" t="s">
        <v>228</v>
      </c>
      <c r="B116" s="45" t="s">
        <v>179</v>
      </c>
      <c r="C116" s="35" t="s">
        <v>174</v>
      </c>
      <c r="D116" s="31" t="s">
        <v>33</v>
      </c>
      <c r="E116" s="31" t="s">
        <v>168</v>
      </c>
      <c r="F116" s="31"/>
      <c r="G116" s="32">
        <f t="shared" si="14"/>
        <v>10901</v>
      </c>
      <c r="H116" s="32">
        <f t="shared" si="14"/>
        <v>10901</v>
      </c>
      <c r="I116" s="32">
        <f t="shared" si="14"/>
        <v>10901</v>
      </c>
    </row>
    <row r="117" spans="1:9" ht="25.5">
      <c r="A117" s="31" t="s">
        <v>229</v>
      </c>
      <c r="B117" s="45" t="s">
        <v>3</v>
      </c>
      <c r="C117" s="35" t="s">
        <v>174</v>
      </c>
      <c r="D117" s="31" t="s">
        <v>33</v>
      </c>
      <c r="E117" s="31" t="s">
        <v>203</v>
      </c>
      <c r="F117" s="31"/>
      <c r="G117" s="32">
        <f t="shared" si="14"/>
        <v>10901</v>
      </c>
      <c r="H117" s="32">
        <f t="shared" si="14"/>
        <v>10901</v>
      </c>
      <c r="I117" s="32">
        <f t="shared" si="14"/>
        <v>10901</v>
      </c>
    </row>
    <row r="118" spans="1:9">
      <c r="A118" s="31" t="s">
        <v>230</v>
      </c>
      <c r="B118" s="45" t="s">
        <v>5</v>
      </c>
      <c r="C118" s="35" t="s">
        <v>174</v>
      </c>
      <c r="D118" s="31" t="s">
        <v>33</v>
      </c>
      <c r="E118" s="31" t="s">
        <v>203</v>
      </c>
      <c r="F118" s="31" t="s">
        <v>6</v>
      </c>
      <c r="G118" s="32">
        <f>G119</f>
        <v>10901</v>
      </c>
      <c r="H118" s="32">
        <f>H119</f>
        <v>10901</v>
      </c>
      <c r="I118" s="32">
        <f>I119</f>
        <v>10901</v>
      </c>
    </row>
    <row r="119" spans="1:9">
      <c r="A119" s="31" t="s">
        <v>235</v>
      </c>
      <c r="B119" s="45" t="s">
        <v>17</v>
      </c>
      <c r="C119" s="35" t="s">
        <v>174</v>
      </c>
      <c r="D119" s="31" t="s">
        <v>33</v>
      </c>
      <c r="E119" s="31" t="s">
        <v>203</v>
      </c>
      <c r="F119" s="31" t="s">
        <v>16</v>
      </c>
      <c r="G119" s="32">
        <v>10901</v>
      </c>
      <c r="H119" s="32">
        <v>10901</v>
      </c>
      <c r="I119" s="32">
        <v>10901</v>
      </c>
    </row>
    <row r="120" spans="1:9" ht="27.6" customHeight="1">
      <c r="A120" s="31" t="s">
        <v>236</v>
      </c>
      <c r="B120" s="34" t="s">
        <v>1</v>
      </c>
      <c r="C120" s="35"/>
      <c r="D120" s="35"/>
      <c r="E120" s="35"/>
      <c r="F120" s="35"/>
      <c r="G120" s="78">
        <v>0</v>
      </c>
      <c r="H120" s="78">
        <v>71898</v>
      </c>
      <c r="I120" s="78">
        <v>141603</v>
      </c>
    </row>
    <row r="121" spans="1:9">
      <c r="A121" s="31" t="s">
        <v>237</v>
      </c>
      <c r="B121" s="34" t="s">
        <v>18</v>
      </c>
      <c r="C121" s="35"/>
      <c r="D121" s="35"/>
      <c r="E121" s="36"/>
      <c r="F121" s="35"/>
      <c r="G121" s="37">
        <f>SUM(G120+G113+G87+G76+G59+G51+G13)</f>
        <v>4140976.79</v>
      </c>
      <c r="H121" s="37">
        <f>SUM(H120+H113+H87+H76+H59+H51+H13)</f>
        <v>2947458</v>
      </c>
      <c r="I121" s="37">
        <f>SUM(I120+I113+I87+I76+I59+I51+I13)</f>
        <v>2988668</v>
      </c>
    </row>
    <row r="123" spans="1:9">
      <c r="G123" s="7"/>
    </row>
  </sheetData>
  <autoFilter ref="A10:I121"/>
  <mergeCells count="4">
    <mergeCell ref="A6:I6"/>
    <mergeCell ref="A7:I7"/>
    <mergeCell ref="H4:I4"/>
    <mergeCell ref="B4:C4"/>
  </mergeCells>
  <phoneticPr fontId="3" type="noConversion"/>
  <pageMargins left="0.78740157480314965" right="0.39370078740157483" top="0.59055118110236227" bottom="0.78740157480314965" header="0.39370078740157483" footer="0.39370078740157483"/>
  <pageSetup paperSize="9" scale="48" orientation="portrait" r:id="rId1"/>
  <headerFooter alignWithMargins="0"/>
  <rowBreaks count="2" manualBreakCount="2">
    <brk id="50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6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2018-06-19T07:20:20Z</cp:lastPrinted>
  <dcterms:created xsi:type="dcterms:W3CDTF">2007-10-12T08:23:45Z</dcterms:created>
  <dcterms:modified xsi:type="dcterms:W3CDTF">2018-07-04T06:58:20Z</dcterms:modified>
</cp:coreProperties>
</file>