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1545" windowWidth="15360" windowHeight="8790" tabRatio="870"/>
  </bookViews>
  <sheets>
    <sheet name="прил 6" sheetId="5" r:id="rId1"/>
  </sheets>
  <definedNames>
    <definedName name="_xlnm._FilterDatabase" localSheetId="0" hidden="1">'прил 6'!$A$10:$I$125</definedName>
  </definedNames>
  <calcPr calcId="144525"/>
</workbook>
</file>

<file path=xl/calcChain.xml><?xml version="1.0" encoding="utf-8"?>
<calcChain xmlns="http://schemas.openxmlformats.org/spreadsheetml/2006/main">
  <c r="G23" i="5"/>
  <c r="G50" l="1"/>
  <c r="G28" l="1"/>
  <c r="G49" l="1"/>
  <c r="G74"/>
  <c r="G69" s="1"/>
  <c r="I23" l="1"/>
  <c r="H23"/>
  <c r="H107"/>
  <c r="I25"/>
  <c r="H25"/>
  <c r="I17"/>
  <c r="H17"/>
  <c r="G17"/>
  <c r="I57" l="1"/>
  <c r="I56" s="1"/>
  <c r="I55" s="1"/>
  <c r="I58"/>
  <c r="I32" l="1"/>
  <c r="H32"/>
  <c r="G85" l="1"/>
  <c r="I89"/>
  <c r="H89"/>
  <c r="G89"/>
  <c r="I87"/>
  <c r="H87"/>
  <c r="G87"/>
  <c r="I78"/>
  <c r="H78"/>
  <c r="G78"/>
  <c r="I76"/>
  <c r="H76"/>
  <c r="G76"/>
  <c r="G84" l="1"/>
  <c r="I122" l="1"/>
  <c r="I121" s="1"/>
  <c r="I120" s="1"/>
  <c r="I119" s="1"/>
  <c r="H122"/>
  <c r="G122"/>
  <c r="I97"/>
  <c r="H97"/>
  <c r="G97"/>
  <c r="I115"/>
  <c r="I114" s="1"/>
  <c r="H115"/>
  <c r="H114" s="1"/>
  <c r="G115"/>
  <c r="G114" s="1"/>
  <c r="I112"/>
  <c r="I111" s="1"/>
  <c r="H112"/>
  <c r="H111" s="1"/>
  <c r="G112"/>
  <c r="G111" s="1"/>
  <c r="I109"/>
  <c r="I108" s="1"/>
  <c r="H109"/>
  <c r="H108" s="1"/>
  <c r="G109"/>
  <c r="G108" s="1"/>
  <c r="I103"/>
  <c r="I102" s="1"/>
  <c r="I101" s="1"/>
  <c r="I100" s="1"/>
  <c r="I99" s="1"/>
  <c r="H103"/>
  <c r="H102" s="1"/>
  <c r="H101" s="1"/>
  <c r="H100" s="1"/>
  <c r="H99" s="1"/>
  <c r="G103"/>
  <c r="G102" s="1"/>
  <c r="G101" s="1"/>
  <c r="G100" s="1"/>
  <c r="G99" s="1"/>
  <c r="I85"/>
  <c r="I84" s="1"/>
  <c r="I83" s="1"/>
  <c r="I82" s="1"/>
  <c r="I81" s="1"/>
  <c r="I80" s="1"/>
  <c r="H85"/>
  <c r="H84" s="1"/>
  <c r="H83" s="1"/>
  <c r="H82" s="1"/>
  <c r="G83"/>
  <c r="G82" s="1"/>
  <c r="G81" s="1"/>
  <c r="G80" s="1"/>
  <c r="I72"/>
  <c r="H72"/>
  <c r="G72"/>
  <c r="I74"/>
  <c r="H74"/>
  <c r="I66"/>
  <c r="H66"/>
  <c r="I67"/>
  <c r="H67"/>
  <c r="G67"/>
  <c r="I59"/>
  <c r="H59"/>
  <c r="G59"/>
  <c r="I61"/>
  <c r="H61"/>
  <c r="G61"/>
  <c r="I53"/>
  <c r="I52" s="1"/>
  <c r="H53"/>
  <c r="G53"/>
  <c r="G52" s="1"/>
  <c r="G48" s="1"/>
  <c r="I46"/>
  <c r="I45" s="1"/>
  <c r="I44" s="1"/>
  <c r="H46"/>
  <c r="H45" s="1"/>
  <c r="H44" s="1"/>
  <c r="G46"/>
  <c r="G45" s="1"/>
  <c r="G44" s="1"/>
  <c r="I42"/>
  <c r="I41" s="1"/>
  <c r="I40" s="1"/>
  <c r="I39" s="1"/>
  <c r="H42"/>
  <c r="H41" s="1"/>
  <c r="H40" s="1"/>
  <c r="H39" s="1"/>
  <c r="G42"/>
  <c r="G41" s="1"/>
  <c r="G40" s="1"/>
  <c r="G39" s="1"/>
  <c r="I26"/>
  <c r="H26"/>
  <c r="G26"/>
  <c r="I34"/>
  <c r="H34"/>
  <c r="G34"/>
  <c r="G25" s="1"/>
  <c r="G24" s="1"/>
  <c r="H121"/>
  <c r="H120" s="1"/>
  <c r="H119" s="1"/>
  <c r="H118"/>
  <c r="H117" s="1"/>
  <c r="I118"/>
  <c r="I117" s="1"/>
  <c r="G121"/>
  <c r="G120" s="1"/>
  <c r="G119" s="1"/>
  <c r="G118"/>
  <c r="G66"/>
  <c r="H16"/>
  <c r="H15" s="1"/>
  <c r="H14" s="1"/>
  <c r="I16"/>
  <c r="I15" s="1"/>
  <c r="I14" s="1"/>
  <c r="H36"/>
  <c r="I36"/>
  <c r="G36"/>
  <c r="G16"/>
  <c r="G15" s="1"/>
  <c r="G117"/>
  <c r="I49" l="1"/>
  <c r="I48" s="1"/>
  <c r="H49"/>
  <c r="H48" s="1"/>
  <c r="H52"/>
  <c r="G14"/>
  <c r="H105"/>
  <c r="G107"/>
  <c r="I107"/>
  <c r="I105" s="1"/>
  <c r="G105"/>
  <c r="H106"/>
  <c r="H58"/>
  <c r="H57" s="1"/>
  <c r="H56" s="1"/>
  <c r="H55" s="1"/>
  <c r="H69"/>
  <c r="H65" s="1"/>
  <c r="H80"/>
  <c r="H81"/>
  <c r="I69"/>
  <c r="I65" s="1"/>
  <c r="G65"/>
  <c r="G64" s="1"/>
  <c r="G63" s="1"/>
  <c r="I64"/>
  <c r="I63" s="1"/>
  <c r="H64"/>
  <c r="H63" s="1"/>
  <c r="G58"/>
  <c r="G57" s="1"/>
  <c r="G56" s="1"/>
  <c r="G55" s="1"/>
  <c r="I24"/>
  <c r="H24"/>
  <c r="H13" s="1"/>
  <c r="I13"/>
  <c r="G13" l="1"/>
  <c r="I106"/>
  <c r="G106"/>
  <c r="H96"/>
  <c r="H95" s="1"/>
  <c r="H94" s="1"/>
  <c r="H93" s="1"/>
  <c r="H92" s="1"/>
  <c r="H91" s="1"/>
  <c r="H125" s="1"/>
  <c r="I96"/>
  <c r="I95" s="1"/>
  <c r="I94" s="1"/>
  <c r="I93" s="1"/>
  <c r="I92" s="1"/>
  <c r="I91" s="1"/>
  <c r="I125" s="1"/>
  <c r="G96"/>
  <c r="G95" s="1"/>
  <c r="G94" s="1"/>
  <c r="G93" s="1"/>
  <c r="G92" s="1"/>
  <c r="G91" s="1"/>
  <c r="G125" l="1"/>
</calcChain>
</file>

<file path=xl/sharedStrings.xml><?xml version="1.0" encoding="utf-8"?>
<sst xmlns="http://schemas.openxmlformats.org/spreadsheetml/2006/main" count="644" uniqueCount="243">
  <si>
    <t>Приложение 6</t>
  </si>
  <si>
    <t>Условно утвержденные</t>
  </si>
  <si>
    <t>Резервные средства</t>
  </si>
  <si>
    <t>Мероприятия в области спорта и физической культуры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</si>
  <si>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</si>
  <si>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</t>
  </si>
  <si>
    <t>500</t>
  </si>
  <si>
    <t>Мобилизационная и вневойсковая подготовка</t>
  </si>
  <si>
    <t>0409</t>
  </si>
  <si>
    <t>Непрограммные расходы отдельных органов местного самоуправления</t>
  </si>
  <si>
    <t>0503</t>
  </si>
  <si>
    <t>Благоустройство</t>
  </si>
  <si>
    <t>Муниципальная подпрограмма "Содействие развитию и модернизации улично-дорожной сети муниципального образования"</t>
  </si>
  <si>
    <t>Дорожное хозяйство (дорожные фонды)</t>
  </si>
  <si>
    <t>Муниципальная подпрограмма "Поддержка муниципальных проектов и мероприятий по благоустройству"</t>
  </si>
  <si>
    <t>870</t>
  </si>
  <si>
    <t>540</t>
  </si>
  <si>
    <t>Иные  межбюджетные трансферты</t>
  </si>
  <si>
    <t>Всего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</si>
  <si>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</si>
  <si>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</si>
  <si>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НАЦИОНАЛЬНАЯ БЕЗОПАСНОСТЬ И ПРАВООХРАНИТЕЛЬНАЯ ДЕЯТЕЛЬНОСТЬ</t>
  </si>
  <si>
    <t>17</t>
  </si>
  <si>
    <t>19</t>
  </si>
  <si>
    <t>27</t>
  </si>
  <si>
    <t>28</t>
  </si>
  <si>
    <t>Целевая статья</t>
  </si>
  <si>
    <t>Вид расходов</t>
  </si>
  <si>
    <t>Другие общегосударственные вопросы</t>
  </si>
  <si>
    <t>Коммунальное хозяйство</t>
  </si>
  <si>
    <t>1100</t>
  </si>
  <si>
    <t>0111</t>
  </si>
  <si>
    <t>0113</t>
  </si>
  <si>
    <t>1105</t>
  </si>
  <si>
    <t>0200</t>
  </si>
  <si>
    <t>0203</t>
  </si>
  <si>
    <t>40</t>
  </si>
  <si>
    <t>0300</t>
  </si>
  <si>
    <t>Национальная оборона</t>
  </si>
  <si>
    <t>13</t>
  </si>
  <si>
    <t>42</t>
  </si>
  <si>
    <t>43</t>
  </si>
  <si>
    <t>47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</si>
  <si>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</si>
  <si>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</si>
  <si>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</si>
  <si>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Наименование главных распорядителей и наименование показателей бюджетной классификации</t>
  </si>
  <si>
    <t>Код ведомства</t>
  </si>
  <si>
    <t>Раздел, подраздел</t>
  </si>
  <si>
    <t/>
  </si>
  <si>
    <t>ОБЩЕГОСУДАРСТВЕННЫЕ ВОПРОСЫ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</si>
  <si>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</si>
  <si>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</si>
  <si>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</si>
  <si>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</si>
  <si>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</si>
  <si>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</si>
  <si>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</si>
  <si>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</si>
  <si>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</si>
  <si>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</si>
  <si>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ФИЗИЧЕСКАЯ КУЛЬТУРА И СПОРТ</t>
  </si>
  <si>
    <t>0104</t>
  </si>
  <si>
    <t>Национальная экономика</t>
  </si>
  <si>
    <t>0400</t>
  </si>
  <si>
    <t>№ строки</t>
  </si>
  <si>
    <t>1</t>
  </si>
  <si>
    <t>2</t>
  </si>
  <si>
    <t>3</t>
  </si>
  <si>
    <t>4</t>
  </si>
  <si>
    <t>5</t>
  </si>
  <si>
    <t>6</t>
  </si>
  <si>
    <t>7</t>
  </si>
  <si>
    <t>0100</t>
  </si>
  <si>
    <t>0102</t>
  </si>
  <si>
    <t>8</t>
  </si>
  <si>
    <t>9</t>
  </si>
  <si>
    <t>10</t>
  </si>
  <si>
    <t>11</t>
  </si>
  <si>
    <t>12</t>
  </si>
  <si>
    <t>0106</t>
  </si>
  <si>
    <t>Жилищно-коммунальное хозяйство</t>
  </si>
  <si>
    <t>0500</t>
  </si>
  <si>
    <t>0502</t>
  </si>
  <si>
    <t xml:space="preserve">Руководство и управление в сфере установленных функций органов местного самоуправления </t>
  </si>
  <si>
    <t>Непрограммные расходы  главы муниципального образования и местных администраций</t>
  </si>
  <si>
    <t>Резервные фонды местных администраций</t>
  </si>
  <si>
    <t>Другие вопросы в области физической культуры и спорта</t>
  </si>
  <si>
    <t>( руб.)</t>
  </si>
  <si>
    <t>18</t>
  </si>
  <si>
    <t>Жилищное хозяйство</t>
  </si>
  <si>
    <t>0501</t>
  </si>
  <si>
    <t xml:space="preserve"> </t>
  </si>
  <si>
    <t>Прочие мероприятия по благоустройству городских и сельских поселений,</t>
  </si>
  <si>
    <t>14</t>
  </si>
  <si>
    <t>15</t>
  </si>
  <si>
    <t>16</t>
  </si>
  <si>
    <t>20</t>
  </si>
  <si>
    <t>21</t>
  </si>
  <si>
    <t>22</t>
  </si>
  <si>
    <t>23</t>
  </si>
  <si>
    <t>24</t>
  </si>
  <si>
    <t>25</t>
  </si>
  <si>
    <t>26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</si>
  <si>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</si>
  <si>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</si>
  <si>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</si>
  <si>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</si>
  <si>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</si>
  <si>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</si>
  <si>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</si>
  <si>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</si>
  <si>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</si>
  <si>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</si>
  <si>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</si>
  <si>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41</t>
  </si>
  <si>
    <t>44</t>
  </si>
  <si>
    <t>45</t>
  </si>
  <si>
    <t>46</t>
  </si>
  <si>
    <t>48</t>
  </si>
  <si>
    <t>49</t>
  </si>
  <si>
    <t>50</t>
  </si>
  <si>
    <t>51</t>
  </si>
  <si>
    <t>52</t>
  </si>
  <si>
    <t>54</t>
  </si>
  <si>
    <t>56</t>
  </si>
  <si>
    <t>57</t>
  </si>
  <si>
    <t>58</t>
  </si>
  <si>
    <t>59</t>
  </si>
  <si>
    <t>60</t>
  </si>
  <si>
    <t>61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</si>
  <si>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</si>
  <si>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</si>
  <si>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</si>
  <si>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</si>
  <si>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</si>
  <si>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</si>
  <si>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</si>
  <si>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</si>
  <si>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</si>
  <si>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</si>
  <si>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</si>
  <si>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</si>
  <si>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</si>
  <si>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</si>
  <si>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</si>
  <si>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</si>
  <si>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</si>
  <si>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</si>
  <si>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</si>
  <si>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</si>
  <si>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</si>
  <si>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</si>
  <si>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</si>
  <si>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</si>
  <si>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</si>
  <si>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</si>
  <si>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</si>
  <si>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</si>
  <si>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</si>
  <si>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Сумма на          2018 год</t>
  </si>
  <si>
    <t>0110000000</t>
  </si>
  <si>
    <t>0110060010</t>
  </si>
  <si>
    <t>0110060040</t>
  </si>
  <si>
    <t>0110060050</t>
  </si>
  <si>
    <t>0120000000</t>
  </si>
  <si>
    <t>0120060020</t>
  </si>
  <si>
    <t>0130000000</t>
  </si>
  <si>
    <t>0140000000</t>
  </si>
  <si>
    <t>0150005010</t>
  </si>
  <si>
    <t>0100000000</t>
  </si>
  <si>
    <t>сельского Совета депутатов</t>
  </si>
  <si>
    <t>62</t>
  </si>
  <si>
    <t>53</t>
  </si>
  <si>
    <t>850</t>
  </si>
  <si>
    <t>Уплата налогов, сборов и иных платежей</t>
  </si>
  <si>
    <t xml:space="preserve">Осуществление полномочий по созданию и обеспечению деятельности административных комиссий </t>
  </si>
  <si>
    <t xml:space="preserve">Осуществление первичного воинского учета на территориях, где отсутствуют военные комиссариаты </t>
  </si>
  <si>
    <t>Содержание автомобильных дорог и инженерных сооружений на них в границах городских округов и поселений в рамках благоустройства</t>
  </si>
  <si>
    <t>Муниципальная подпрограмма "Развитие массовой физической культуры и спорта"</t>
  </si>
  <si>
    <t>Сумма на          2019 год</t>
  </si>
  <si>
    <t>0310</t>
  </si>
  <si>
    <t>Ведомственная структура расходов  бюджета Чухломинского сельсовета</t>
  </si>
  <si>
    <t>Администрация Чухломинского сельсовета Ирбейского района Красноярского края</t>
  </si>
  <si>
    <t>Муниципальная подпрограмма "Защита от чрезвычайных ситуаций природного и техногенного характера и обеспечение безопасности населения Чухломинского сельсовета"</t>
  </si>
  <si>
    <t>Муниципальная программа"Содействие развитию муниципального образования Чухломинский сельсовет "</t>
  </si>
  <si>
    <t>Муниципальная программа "Содействие развитию муниципального образования  Чухломинский сельсовет"</t>
  </si>
  <si>
    <t>2200000000</t>
  </si>
  <si>
    <t>2200004600</t>
  </si>
  <si>
    <t>2200007050</t>
  </si>
  <si>
    <t>2200075140</t>
  </si>
  <si>
    <t>2200051180</t>
  </si>
  <si>
    <t>0130028100</t>
  </si>
  <si>
    <t>Реализация мероприятий по обеспечению первичных мер пожарной безопасности</t>
  </si>
  <si>
    <t>Расходы на выплаты персоналу учреждения</t>
  </si>
  <si>
    <t>Муниципальная программа"Содействие развитию муниципального образования Чухломинский сельсовет"</t>
  </si>
  <si>
    <t>0110005010</t>
  </si>
  <si>
    <t>Мероприятия в области жилищного хозяйства (текущий и капитальный ремонт жилищного фонда)</t>
  </si>
  <si>
    <t>0110005020</t>
  </si>
  <si>
    <t>Мероприятие в области"Развитие и  модернизация объектов инфраструктуры "</t>
  </si>
  <si>
    <t>Мероприятие по содержанию мест захоронения</t>
  </si>
  <si>
    <t>Мероприятие по содержанию сетей  уличного  освещения</t>
  </si>
  <si>
    <t>01100000000</t>
  </si>
  <si>
    <t>0140004600</t>
  </si>
  <si>
    <t>0130074120</t>
  </si>
  <si>
    <t>01300S4120</t>
  </si>
  <si>
    <t>01200S5080</t>
  </si>
  <si>
    <t>0120075080</t>
  </si>
  <si>
    <t>77</t>
  </si>
  <si>
    <t>101</t>
  </si>
  <si>
    <t>102</t>
  </si>
  <si>
    <t>103</t>
  </si>
  <si>
    <t>853</t>
  </si>
  <si>
    <t>к решению бюджета</t>
  </si>
  <si>
    <t>на 2018 год и плановый период на 2019-2020 годов.</t>
  </si>
  <si>
    <t>Сумма на          2020 год</t>
  </si>
  <si>
    <t>2200010470</t>
  </si>
  <si>
    <t xml:space="preserve">Расходы на повышение размеров оплаты труда работников бюджетной сферы Красноярского края с 1 января 2018 года на 4 процента </t>
  </si>
  <si>
    <t>93</t>
  </si>
  <si>
    <t>94</t>
  </si>
  <si>
    <t>95</t>
  </si>
  <si>
    <t>96</t>
  </si>
  <si>
    <t>97</t>
  </si>
  <si>
    <t>98</t>
  </si>
  <si>
    <t>99</t>
  </si>
  <si>
    <t>2200008010</t>
  </si>
  <si>
    <t>Осуществление полномочий на владение,пользование и распоряжение имуществом, находящегося в муниципальной собственности</t>
  </si>
  <si>
    <t>104</t>
  </si>
  <si>
    <t>105</t>
  </si>
  <si>
    <t>106</t>
  </si>
  <si>
    <t>107</t>
  </si>
  <si>
    <t>Расходы на региональные выплаты и выплаты, обеспечивающие уровень заработной платы работникам бюджетной сферы не ниже размера минимальной заработной платы</t>
  </si>
  <si>
    <t>2200010210</t>
  </si>
  <si>
    <t>0130010210</t>
  </si>
  <si>
    <t>55</t>
  </si>
  <si>
    <t>108</t>
  </si>
  <si>
    <t>109</t>
  </si>
  <si>
    <t>110</t>
  </si>
  <si>
    <t xml:space="preserve">от _01.10.2018г.__. № _23_ </t>
  </si>
  <si>
    <t>2200010400</t>
  </si>
  <si>
    <t xml:space="preserve">Расходы на повышение размеров оплаты труда работников бюджетной сферы Красноярского края с 1 сентября 2018 года на 20 процентов </t>
  </si>
  <si>
    <t>111</t>
  </si>
  <si>
    <t>112</t>
  </si>
</sst>
</file>

<file path=xl/styles.xml><?xml version="1.0" encoding="utf-8"?>
<styleSheet xmlns="http://schemas.openxmlformats.org/spreadsheetml/2006/main">
  <numFmts count="1">
    <numFmt numFmtId="164" formatCode="#,##0.000"/>
  </numFmts>
  <fonts count="27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8"/>
      <color indexed="8"/>
      <name val="Calibri"/>
      <family val="2"/>
      <charset val="204"/>
    </font>
    <font>
      <sz val="10"/>
      <name val="Arial"/>
      <family val="2"/>
    </font>
    <font>
      <sz val="12"/>
      <color indexed="10"/>
      <name val="Times New Roman"/>
      <family val="1"/>
      <charset val="204"/>
    </font>
    <font>
      <sz val="12"/>
      <color indexed="53"/>
      <name val="Times New Roman"/>
      <family val="1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2"/>
      <color indexed="10"/>
      <name val="Arial"/>
      <family val="2"/>
      <charset val="204"/>
    </font>
    <font>
      <b/>
      <sz val="12"/>
      <name val="Arial"/>
      <family val="2"/>
      <charset val="204"/>
    </font>
    <font>
      <u/>
      <sz val="12"/>
      <name val="Arial"/>
      <family val="2"/>
      <charset val="204"/>
    </font>
    <font>
      <u/>
      <sz val="14"/>
      <name val="Arial"/>
      <family val="2"/>
      <charset val="204"/>
    </font>
    <font>
      <b/>
      <sz val="12"/>
      <color indexed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10"/>
      <name val="Arial"/>
      <family val="2"/>
      <charset val="204"/>
    </font>
    <font>
      <i/>
      <sz val="10"/>
      <name val="Arial"/>
      <family val="2"/>
      <charset val="204"/>
    </font>
    <font>
      <sz val="10"/>
      <color indexed="10"/>
      <name val="Arial"/>
      <family val="2"/>
      <charset val="204"/>
    </font>
    <font>
      <i/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color indexed="53"/>
      <name val="Arial"/>
      <family val="2"/>
      <charset val="204"/>
    </font>
    <font>
      <sz val="12"/>
      <color indexed="53"/>
      <name val="Arial"/>
      <family val="2"/>
      <charset val="204"/>
    </font>
    <font>
      <b/>
      <i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81">
    <xf numFmtId="0" fontId="0" fillId="0" borderId="0" xfId="0"/>
    <xf numFmtId="0" fontId="2" fillId="0" borderId="0" xfId="0" applyFont="1" applyFill="1"/>
    <xf numFmtId="49" fontId="2" fillId="0" borderId="0" xfId="0" applyNumberFormat="1" applyFont="1" applyFill="1" applyAlignment="1">
      <alignment horizontal="center" vertical="top"/>
    </xf>
    <xf numFmtId="0" fontId="2" fillId="0" borderId="0" xfId="0" applyNumberFormat="1" applyFont="1" applyFill="1"/>
    <xf numFmtId="0" fontId="7" fillId="0" borderId="0" xfId="0" applyFont="1" applyFill="1"/>
    <xf numFmtId="49" fontId="2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center" vertical="top"/>
    </xf>
    <xf numFmtId="4" fontId="9" fillId="0" borderId="0" xfId="0" applyNumberFormat="1" applyFont="1" applyFill="1" applyAlignment="1">
      <alignment horizontal="left" vertical="center"/>
    </xf>
    <xf numFmtId="4" fontId="10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4" fontId="12" fillId="0" borderId="0" xfId="0" applyNumberFormat="1" applyFont="1" applyFill="1" applyAlignment="1">
      <alignment horizontal="center" vertical="center"/>
    </xf>
    <xf numFmtId="0" fontId="8" fillId="0" borderId="0" xfId="0" applyFont="1" applyFill="1"/>
    <xf numFmtId="4" fontId="9" fillId="0" borderId="0" xfId="1" applyNumberFormat="1" applyFont="1" applyFill="1" applyAlignment="1">
      <alignment vertical="center"/>
    </xf>
    <xf numFmtId="4" fontId="9" fillId="0" borderId="0" xfId="1" applyNumberFormat="1" applyFont="1" applyFill="1" applyAlignment="1">
      <alignment horizontal="center" vertical="center"/>
    </xf>
    <xf numFmtId="4" fontId="8" fillId="0" borderId="0" xfId="1" applyNumberFormat="1" applyFont="1" applyFill="1" applyAlignment="1">
      <alignment horizontal="center" vertical="center"/>
    </xf>
    <xf numFmtId="4" fontId="9" fillId="0" borderId="0" xfId="1" applyNumberFormat="1" applyFont="1" applyFill="1" applyAlignment="1">
      <alignment horizontal="left" vertical="center"/>
    </xf>
    <xf numFmtId="164" fontId="9" fillId="0" borderId="0" xfId="0" applyNumberFormat="1" applyFont="1" applyFill="1" applyAlignment="1">
      <alignment horizontal="left"/>
    </xf>
    <xf numFmtId="49" fontId="13" fillId="0" borderId="0" xfId="0" applyNumberFormat="1" applyFont="1" applyFill="1" applyAlignment="1">
      <alignment horizontal="center" vertical="center"/>
    </xf>
    <xf numFmtId="4" fontId="8" fillId="0" borderId="0" xfId="2" applyNumberFormat="1" applyFont="1" applyFill="1" applyAlignment="1">
      <alignment horizontal="center" vertical="center"/>
    </xf>
    <xf numFmtId="164" fontId="14" fillId="0" borderId="0" xfId="0" applyNumberFormat="1" applyFont="1" applyFill="1" applyAlignment="1">
      <alignment horizontal="left"/>
    </xf>
    <xf numFmtId="0" fontId="8" fillId="0" borderId="0" xfId="0" applyNumberFormat="1" applyFont="1" applyFill="1"/>
    <xf numFmtId="4" fontId="8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top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top" wrapText="1"/>
    </xf>
    <xf numFmtId="2" fontId="17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2" fontId="20" fillId="0" borderId="1" xfId="0" applyNumberFormat="1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wrapText="1"/>
    </xf>
    <xf numFmtId="0" fontId="18" fillId="0" borderId="1" xfId="0" applyFont="1" applyFill="1" applyBorder="1"/>
    <xf numFmtId="0" fontId="18" fillId="0" borderId="1" xfId="0" applyFont="1" applyFill="1" applyBorder="1" applyAlignment="1">
      <alignment horizontal="justify" vertical="top" wrapText="1"/>
    </xf>
    <xf numFmtId="0" fontId="22" fillId="0" borderId="1" xfId="0" applyFont="1" applyFill="1" applyBorder="1" applyAlignment="1">
      <alignment horizontal="justify" vertical="top" wrapText="1"/>
    </xf>
    <xf numFmtId="0" fontId="16" fillId="0" borderId="1" xfId="0" applyFont="1" applyFill="1" applyBorder="1" applyAlignment="1">
      <alignment horizontal="justify" vertical="top" wrapText="1"/>
    </xf>
    <xf numFmtId="2" fontId="23" fillId="0" borderId="1" xfId="0" applyNumberFormat="1" applyFont="1" applyFill="1" applyBorder="1" applyAlignment="1">
      <alignment horizontal="left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" fontId="23" fillId="2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" fontId="16" fillId="3" borderId="1" xfId="0" applyNumberFormat="1" applyFont="1" applyFill="1" applyBorder="1" applyAlignment="1">
      <alignment horizontal="center" vertical="center" wrapText="1"/>
    </xf>
    <xf numFmtId="4" fontId="23" fillId="4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" fontId="23" fillId="3" borderId="1" xfId="0" applyNumberFormat="1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left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49" fontId="18" fillId="3" borderId="1" xfId="0" applyNumberFormat="1" applyFont="1" applyFill="1" applyBorder="1" applyAlignment="1">
      <alignment horizontal="center" vertical="center" wrapText="1"/>
    </xf>
    <xf numFmtId="49" fontId="20" fillId="3" borderId="1" xfId="0" applyNumberFormat="1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wrapText="1"/>
    </xf>
    <xf numFmtId="0" fontId="22" fillId="0" borderId="1" xfId="0" applyNumberFormat="1" applyFont="1" applyFill="1" applyBorder="1" applyAlignment="1">
      <alignment vertical="top" wrapText="1"/>
    </xf>
    <xf numFmtId="2" fontId="20" fillId="2" borderId="1" xfId="0" applyNumberFormat="1" applyFont="1" applyFill="1" applyBorder="1" applyAlignment="1">
      <alignment horizontal="left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0" fontId="25" fillId="0" borderId="0" xfId="0" applyFont="1" applyFill="1"/>
    <xf numFmtId="2" fontId="23" fillId="2" borderId="1" xfId="0" applyNumberFormat="1" applyFont="1" applyFill="1" applyBorder="1" applyAlignment="1">
      <alignment horizontal="left" vertical="center" wrapText="1"/>
    </xf>
    <xf numFmtId="49" fontId="23" fillId="2" borderId="1" xfId="0" applyNumberFormat="1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center" vertical="center" wrapText="1"/>
    </xf>
    <xf numFmtId="2" fontId="22" fillId="0" borderId="1" xfId="0" applyNumberFormat="1" applyFont="1" applyFill="1" applyBorder="1" applyAlignment="1">
      <alignment horizontal="left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wrapText="1"/>
    </xf>
    <xf numFmtId="4" fontId="17" fillId="0" borderId="2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_Лист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7"/>
  <sheetViews>
    <sheetView tabSelected="1" view="pageBreakPreview" zoomScale="75" zoomScaleNormal="90" zoomScaleSheetLayoutView="75" workbookViewId="0">
      <selection sqref="A1:J125"/>
    </sheetView>
  </sheetViews>
  <sheetFormatPr defaultRowHeight="15.75"/>
  <cols>
    <col min="1" max="1" width="6.7109375" style="2" customWidth="1"/>
    <col min="2" max="2" width="44.42578125" style="3" customWidth="1"/>
    <col min="3" max="3" width="11.140625" style="5" customWidth="1"/>
    <col min="4" max="4" width="11.85546875" style="5" customWidth="1"/>
    <col min="5" max="5" width="11.5703125" style="6" customWidth="1"/>
    <col min="6" max="6" width="12.42578125" style="5" customWidth="1"/>
    <col min="7" max="7" width="16.28515625" style="8" customWidth="1"/>
    <col min="8" max="8" width="15.5703125" style="8" customWidth="1"/>
    <col min="9" max="9" width="15.28515625" style="8" customWidth="1"/>
    <col min="10" max="16384" width="9.140625" style="1"/>
  </cols>
  <sheetData>
    <row r="1" spans="1:10" ht="18">
      <c r="A1" s="9"/>
      <c r="B1" s="10"/>
      <c r="C1" s="11"/>
      <c r="D1" s="12"/>
      <c r="E1" s="13"/>
      <c r="F1" s="12"/>
      <c r="G1" s="14"/>
      <c r="H1" s="10" t="s">
        <v>0</v>
      </c>
      <c r="I1" s="11"/>
      <c r="J1" s="15"/>
    </row>
    <row r="2" spans="1:10" ht="18">
      <c r="A2" s="9"/>
      <c r="B2" s="16"/>
      <c r="C2" s="17"/>
      <c r="D2" s="12"/>
      <c r="E2" s="13"/>
      <c r="F2" s="12"/>
      <c r="G2" s="18"/>
      <c r="H2" s="16" t="s">
        <v>213</v>
      </c>
      <c r="I2" s="17"/>
      <c r="J2" s="15"/>
    </row>
    <row r="3" spans="1:10" ht="18">
      <c r="A3" s="9"/>
      <c r="B3" s="19"/>
      <c r="C3" s="17"/>
      <c r="D3" s="12"/>
      <c r="E3" s="13"/>
      <c r="F3" s="12"/>
      <c r="G3" s="18"/>
      <c r="H3" s="19" t="s">
        <v>171</v>
      </c>
      <c r="I3" s="17"/>
      <c r="J3" s="15"/>
    </row>
    <row r="4" spans="1:10" ht="18">
      <c r="A4" s="9"/>
      <c r="B4" s="20"/>
      <c r="C4" s="20"/>
      <c r="D4" s="12"/>
      <c r="E4" s="13"/>
      <c r="F4" s="21"/>
      <c r="G4" s="22"/>
      <c r="H4" s="23" t="s">
        <v>238</v>
      </c>
      <c r="I4" s="23"/>
      <c r="J4" s="15"/>
    </row>
    <row r="5" spans="1:10">
      <c r="A5" s="9"/>
      <c r="B5" s="24"/>
      <c r="C5" s="12"/>
      <c r="D5" s="12"/>
      <c r="E5" s="13"/>
      <c r="F5" s="12"/>
      <c r="G5" s="25"/>
      <c r="H5" s="25"/>
      <c r="I5" s="25"/>
      <c r="J5" s="15"/>
    </row>
    <row r="6" spans="1:10" ht="18">
      <c r="A6" s="26" t="s">
        <v>182</v>
      </c>
      <c r="B6" s="26"/>
      <c r="C6" s="26"/>
      <c r="D6" s="26"/>
      <c r="E6" s="26"/>
      <c r="F6" s="26"/>
      <c r="G6" s="26"/>
      <c r="H6" s="26"/>
      <c r="I6" s="26"/>
      <c r="J6" s="15"/>
    </row>
    <row r="7" spans="1:10" ht="18">
      <c r="A7" s="26" t="s">
        <v>214</v>
      </c>
      <c r="B7" s="26"/>
      <c r="C7" s="26"/>
      <c r="D7" s="26"/>
      <c r="E7" s="26"/>
      <c r="F7" s="26"/>
      <c r="G7" s="26"/>
      <c r="H7" s="26"/>
      <c r="I7" s="26"/>
      <c r="J7" s="15"/>
    </row>
    <row r="8" spans="1:10">
      <c r="A8" s="27"/>
      <c r="B8" s="28"/>
      <c r="C8" s="29"/>
      <c r="D8" s="29"/>
      <c r="E8" s="30"/>
      <c r="F8" s="29"/>
      <c r="G8" s="14"/>
      <c r="H8" s="14"/>
      <c r="I8" s="14"/>
      <c r="J8" s="15"/>
    </row>
    <row r="9" spans="1:10">
      <c r="A9" s="9"/>
      <c r="B9" s="24"/>
      <c r="C9" s="12"/>
      <c r="D9" s="12"/>
      <c r="E9" s="13"/>
      <c r="F9" s="12"/>
      <c r="G9" s="25"/>
      <c r="H9" s="25"/>
      <c r="I9" s="25" t="s">
        <v>88</v>
      </c>
      <c r="J9" s="15"/>
    </row>
    <row r="10" spans="1:10" ht="38.25">
      <c r="A10" s="31" t="s">
        <v>65</v>
      </c>
      <c r="B10" s="31" t="s">
        <v>46</v>
      </c>
      <c r="C10" s="32" t="s">
        <v>47</v>
      </c>
      <c r="D10" s="32" t="s">
        <v>48</v>
      </c>
      <c r="E10" s="32" t="s">
        <v>26</v>
      </c>
      <c r="F10" s="32" t="s">
        <v>27</v>
      </c>
      <c r="G10" s="33" t="s">
        <v>160</v>
      </c>
      <c r="H10" s="33" t="s">
        <v>180</v>
      </c>
      <c r="I10" s="33" t="s">
        <v>215</v>
      </c>
      <c r="J10" s="15"/>
    </row>
    <row r="11" spans="1:10">
      <c r="A11" s="34" t="s">
        <v>66</v>
      </c>
      <c r="B11" s="32" t="s">
        <v>67</v>
      </c>
      <c r="C11" s="34" t="s">
        <v>68</v>
      </c>
      <c r="D11" s="32" t="s">
        <v>69</v>
      </c>
      <c r="E11" s="34" t="s">
        <v>70</v>
      </c>
      <c r="F11" s="32" t="s">
        <v>71</v>
      </c>
      <c r="G11" s="34" t="s">
        <v>72</v>
      </c>
      <c r="H11" s="32" t="s">
        <v>75</v>
      </c>
      <c r="I11" s="34" t="s">
        <v>76</v>
      </c>
      <c r="J11" s="15"/>
    </row>
    <row r="12" spans="1:10" ht="45">
      <c r="A12" s="32" t="s">
        <v>66</v>
      </c>
      <c r="B12" s="35" t="s">
        <v>183</v>
      </c>
      <c r="C12" s="36" t="s">
        <v>174</v>
      </c>
      <c r="D12" s="36"/>
      <c r="E12" s="37"/>
      <c r="F12" s="36"/>
      <c r="G12" s="38"/>
      <c r="H12" s="38"/>
      <c r="I12" s="38"/>
      <c r="J12" s="15"/>
    </row>
    <row r="13" spans="1:10" ht="31.5">
      <c r="A13" s="32" t="s">
        <v>67</v>
      </c>
      <c r="B13" s="39" t="s">
        <v>50</v>
      </c>
      <c r="C13" s="36" t="s">
        <v>174</v>
      </c>
      <c r="D13" s="40" t="s">
        <v>73</v>
      </c>
      <c r="E13" s="41" t="s">
        <v>49</v>
      </c>
      <c r="F13" s="40" t="s">
        <v>49</v>
      </c>
      <c r="G13" s="42">
        <f>SUM(G14+G23+G39+G44+G48)</f>
        <v>2974847.29</v>
      </c>
      <c r="H13" s="42">
        <f>SUM(H14+H23+H39+H44+H48)</f>
        <v>1993301</v>
      </c>
      <c r="I13" s="42">
        <f>SUM(I53+I44+I39+I36+I34+I26+I15)</f>
        <v>1960300</v>
      </c>
      <c r="J13" s="15"/>
    </row>
    <row r="14" spans="1:10" ht="38.25">
      <c r="A14" s="32" t="s">
        <v>68</v>
      </c>
      <c r="B14" s="43" t="s">
        <v>43</v>
      </c>
      <c r="C14" s="36" t="s">
        <v>174</v>
      </c>
      <c r="D14" s="32" t="s">
        <v>74</v>
      </c>
      <c r="E14" s="44" t="s">
        <v>49</v>
      </c>
      <c r="F14" s="32" t="s">
        <v>49</v>
      </c>
      <c r="G14" s="45">
        <f>G15</f>
        <v>648184</v>
      </c>
      <c r="H14" s="45">
        <f t="shared" ref="G14:I16" si="0">H15</f>
        <v>584330</v>
      </c>
      <c r="I14" s="45">
        <f t="shared" si="0"/>
        <v>584330</v>
      </c>
      <c r="J14" s="15"/>
    </row>
    <row r="15" spans="1:10" ht="38.25">
      <c r="A15" s="32" t="s">
        <v>69</v>
      </c>
      <c r="B15" s="46" t="s">
        <v>85</v>
      </c>
      <c r="C15" s="36" t="s">
        <v>174</v>
      </c>
      <c r="D15" s="32" t="s">
        <v>74</v>
      </c>
      <c r="E15" s="32" t="s">
        <v>187</v>
      </c>
      <c r="F15" s="32" t="s">
        <v>49</v>
      </c>
      <c r="G15" s="33">
        <f>G16+G19+G21</f>
        <v>648184</v>
      </c>
      <c r="H15" s="33">
        <f t="shared" si="0"/>
        <v>584330</v>
      </c>
      <c r="I15" s="33">
        <f t="shared" si="0"/>
        <v>584330</v>
      </c>
      <c r="J15" s="15"/>
    </row>
    <row r="16" spans="1:10" ht="38.25">
      <c r="A16" s="32" t="s">
        <v>70</v>
      </c>
      <c r="B16" s="46" t="s">
        <v>84</v>
      </c>
      <c r="C16" s="36" t="s">
        <v>174</v>
      </c>
      <c r="D16" s="32" t="s">
        <v>74</v>
      </c>
      <c r="E16" s="32" t="s">
        <v>188</v>
      </c>
      <c r="F16" s="32" t="s">
        <v>49</v>
      </c>
      <c r="G16" s="33">
        <f t="shared" si="0"/>
        <v>584330</v>
      </c>
      <c r="H16" s="33">
        <f t="shared" si="0"/>
        <v>584330</v>
      </c>
      <c r="I16" s="33">
        <f t="shared" si="0"/>
        <v>584330</v>
      </c>
      <c r="J16" s="15"/>
    </row>
    <row r="17" spans="1:11" ht="76.5">
      <c r="A17" s="32" t="s">
        <v>71</v>
      </c>
      <c r="B17" s="46" t="s">
        <v>51</v>
      </c>
      <c r="C17" s="36" t="s">
        <v>174</v>
      </c>
      <c r="D17" s="32" t="s">
        <v>74</v>
      </c>
      <c r="E17" s="32" t="s">
        <v>188</v>
      </c>
      <c r="F17" s="32" t="s">
        <v>52</v>
      </c>
      <c r="G17" s="33">
        <f>G18</f>
        <v>584330</v>
      </c>
      <c r="H17" s="33">
        <f>H18</f>
        <v>584330</v>
      </c>
      <c r="I17" s="33">
        <f>I18</f>
        <v>584330</v>
      </c>
      <c r="J17" s="15"/>
      <c r="K17" s="1" t="s">
        <v>92</v>
      </c>
    </row>
    <row r="18" spans="1:11" ht="25.5">
      <c r="A18" s="32" t="s">
        <v>72</v>
      </c>
      <c r="B18" s="46" t="s">
        <v>53</v>
      </c>
      <c r="C18" s="36" t="s">
        <v>174</v>
      </c>
      <c r="D18" s="32" t="s">
        <v>74</v>
      </c>
      <c r="E18" s="32" t="s">
        <v>188</v>
      </c>
      <c r="F18" s="32" t="s">
        <v>54</v>
      </c>
      <c r="G18" s="33">
        <v>584330</v>
      </c>
      <c r="H18" s="33">
        <v>584330</v>
      </c>
      <c r="I18" s="33">
        <v>584330</v>
      </c>
      <c r="J18" s="15"/>
    </row>
    <row r="19" spans="1:11" ht="38.25">
      <c r="A19" s="32" t="s">
        <v>75</v>
      </c>
      <c r="B19" s="46" t="s">
        <v>240</v>
      </c>
      <c r="C19" s="36" t="s">
        <v>174</v>
      </c>
      <c r="D19" s="32" t="s">
        <v>74</v>
      </c>
      <c r="E19" s="32" t="s">
        <v>239</v>
      </c>
      <c r="F19" s="32" t="s">
        <v>52</v>
      </c>
      <c r="G19" s="33">
        <v>40514</v>
      </c>
      <c r="H19" s="33">
        <v>0</v>
      </c>
      <c r="I19" s="33">
        <v>0</v>
      </c>
      <c r="J19" s="15"/>
    </row>
    <row r="20" spans="1:11" ht="38.25">
      <c r="A20" s="32" t="s">
        <v>76</v>
      </c>
      <c r="B20" s="46" t="s">
        <v>240</v>
      </c>
      <c r="C20" s="36" t="s">
        <v>174</v>
      </c>
      <c r="D20" s="32" t="s">
        <v>74</v>
      </c>
      <c r="E20" s="32" t="s">
        <v>239</v>
      </c>
      <c r="F20" s="32" t="s">
        <v>54</v>
      </c>
      <c r="G20" s="33">
        <v>40514</v>
      </c>
      <c r="H20" s="33">
        <v>0</v>
      </c>
      <c r="I20" s="33">
        <v>0</v>
      </c>
      <c r="J20" s="15"/>
    </row>
    <row r="21" spans="1:11" ht="38.25">
      <c r="A21" s="32" t="s">
        <v>75</v>
      </c>
      <c r="B21" s="46" t="s">
        <v>217</v>
      </c>
      <c r="C21" s="36" t="s">
        <v>174</v>
      </c>
      <c r="D21" s="32" t="s">
        <v>74</v>
      </c>
      <c r="E21" s="32" t="s">
        <v>216</v>
      </c>
      <c r="F21" s="32" t="s">
        <v>52</v>
      </c>
      <c r="G21" s="33">
        <v>23340</v>
      </c>
      <c r="H21" s="33">
        <v>0</v>
      </c>
      <c r="I21" s="33">
        <v>0</v>
      </c>
      <c r="J21" s="15"/>
    </row>
    <row r="22" spans="1:11" ht="38.25">
      <c r="A22" s="32" t="s">
        <v>76</v>
      </c>
      <c r="B22" s="46" t="s">
        <v>217</v>
      </c>
      <c r="C22" s="36" t="s">
        <v>174</v>
      </c>
      <c r="D22" s="32" t="s">
        <v>74</v>
      </c>
      <c r="E22" s="32" t="s">
        <v>216</v>
      </c>
      <c r="F22" s="32" t="s">
        <v>54</v>
      </c>
      <c r="G22" s="33">
        <v>23340</v>
      </c>
      <c r="H22" s="33">
        <v>0</v>
      </c>
      <c r="I22" s="33">
        <v>0</v>
      </c>
      <c r="J22" s="15"/>
    </row>
    <row r="23" spans="1:11" ht="63.75">
      <c r="A23" s="32" t="s">
        <v>77</v>
      </c>
      <c r="B23" s="43" t="s">
        <v>44</v>
      </c>
      <c r="C23" s="36" t="s">
        <v>174</v>
      </c>
      <c r="D23" s="32" t="s">
        <v>62</v>
      </c>
      <c r="E23" s="32" t="s">
        <v>49</v>
      </c>
      <c r="F23" s="32" t="s">
        <v>49</v>
      </c>
      <c r="G23" s="45">
        <f>G24+G30+G36+G28</f>
        <v>1618245.29</v>
      </c>
      <c r="H23" s="45">
        <f>H24+H36</f>
        <v>1370690</v>
      </c>
      <c r="I23" s="45">
        <f>I24+I36</f>
        <v>1337689</v>
      </c>
      <c r="J23" s="15"/>
    </row>
    <row r="24" spans="1:11" ht="38.25">
      <c r="A24" s="32" t="s">
        <v>78</v>
      </c>
      <c r="B24" s="46" t="s">
        <v>85</v>
      </c>
      <c r="C24" s="36" t="s">
        <v>174</v>
      </c>
      <c r="D24" s="32" t="s">
        <v>62</v>
      </c>
      <c r="E24" s="32" t="s">
        <v>187</v>
      </c>
      <c r="F24" s="32" t="s">
        <v>49</v>
      </c>
      <c r="G24" s="33">
        <f>G25+G32</f>
        <v>1566956.29</v>
      </c>
      <c r="H24" s="33">
        <f t="shared" ref="H24:I24" si="1">H25</f>
        <v>1370090</v>
      </c>
      <c r="I24" s="33">
        <f t="shared" si="1"/>
        <v>1337089</v>
      </c>
      <c r="J24" s="15"/>
    </row>
    <row r="25" spans="1:11" ht="38.25">
      <c r="A25" s="32" t="s">
        <v>79</v>
      </c>
      <c r="B25" s="46" t="s">
        <v>84</v>
      </c>
      <c r="C25" s="36" t="s">
        <v>174</v>
      </c>
      <c r="D25" s="32" t="s">
        <v>62</v>
      </c>
      <c r="E25" s="32" t="s">
        <v>188</v>
      </c>
      <c r="F25" s="32" t="s">
        <v>49</v>
      </c>
      <c r="G25" s="33">
        <f>SUM(G26+G34)</f>
        <v>1539696.29</v>
      </c>
      <c r="H25" s="33">
        <f>SUM(H26+H34)</f>
        <v>1370090</v>
      </c>
      <c r="I25" s="33">
        <f>SUM(I26+I34)</f>
        <v>1337089</v>
      </c>
      <c r="J25" s="15"/>
    </row>
    <row r="26" spans="1:11" ht="76.5">
      <c r="A26" s="32" t="s">
        <v>39</v>
      </c>
      <c r="B26" s="46" t="s">
        <v>51</v>
      </c>
      <c r="C26" s="36" t="s">
        <v>174</v>
      </c>
      <c r="D26" s="32" t="s">
        <v>62</v>
      </c>
      <c r="E26" s="32" t="s">
        <v>188</v>
      </c>
      <c r="F26" s="32" t="s">
        <v>52</v>
      </c>
      <c r="G26" s="33">
        <f>G27</f>
        <v>1008840</v>
      </c>
      <c r="H26" s="33">
        <f>H27</f>
        <v>1174350</v>
      </c>
      <c r="I26" s="33">
        <f>I27</f>
        <v>1174350</v>
      </c>
      <c r="J26" s="15"/>
    </row>
    <row r="27" spans="1:11" ht="25.5">
      <c r="A27" s="32" t="s">
        <v>94</v>
      </c>
      <c r="B27" s="46" t="s">
        <v>53</v>
      </c>
      <c r="C27" s="36" t="s">
        <v>174</v>
      </c>
      <c r="D27" s="32" t="s">
        <v>62</v>
      </c>
      <c r="E27" s="32" t="s">
        <v>188</v>
      </c>
      <c r="F27" s="32" t="s">
        <v>54</v>
      </c>
      <c r="G27" s="33">
        <v>1008840</v>
      </c>
      <c r="H27" s="33">
        <v>1174350</v>
      </c>
      <c r="I27" s="33">
        <v>1174350</v>
      </c>
      <c r="J27" s="15"/>
    </row>
    <row r="28" spans="1:11" ht="51">
      <c r="A28" s="32" t="s">
        <v>95</v>
      </c>
      <c r="B28" s="46" t="s">
        <v>231</v>
      </c>
      <c r="C28" s="36" t="s">
        <v>174</v>
      </c>
      <c r="D28" s="32" t="s">
        <v>62</v>
      </c>
      <c r="E28" s="32" t="s">
        <v>232</v>
      </c>
      <c r="F28" s="32" t="s">
        <v>52</v>
      </c>
      <c r="G28" s="33">
        <f>G29</f>
        <v>3337</v>
      </c>
      <c r="H28" s="33">
        <v>0</v>
      </c>
      <c r="I28" s="33">
        <v>0</v>
      </c>
      <c r="J28" s="15"/>
    </row>
    <row r="29" spans="1:11" ht="51">
      <c r="A29" s="32" t="s">
        <v>96</v>
      </c>
      <c r="B29" s="46" t="s">
        <v>231</v>
      </c>
      <c r="C29" s="36" t="s">
        <v>174</v>
      </c>
      <c r="D29" s="32" t="s">
        <v>62</v>
      </c>
      <c r="E29" s="32" t="s">
        <v>232</v>
      </c>
      <c r="F29" s="32" t="s">
        <v>54</v>
      </c>
      <c r="G29" s="33">
        <v>3337</v>
      </c>
      <c r="H29" s="33">
        <v>0</v>
      </c>
      <c r="I29" s="33">
        <v>0</v>
      </c>
      <c r="J29" s="15"/>
    </row>
    <row r="30" spans="1:11" ht="38.25">
      <c r="A30" s="32" t="s">
        <v>22</v>
      </c>
      <c r="B30" s="46" t="s">
        <v>240</v>
      </c>
      <c r="C30" s="36" t="s">
        <v>174</v>
      </c>
      <c r="D30" s="32" t="s">
        <v>62</v>
      </c>
      <c r="E30" s="32" t="s">
        <v>239</v>
      </c>
      <c r="F30" s="32" t="s">
        <v>52</v>
      </c>
      <c r="G30" s="33">
        <v>47447</v>
      </c>
      <c r="H30" s="33">
        <v>0</v>
      </c>
      <c r="I30" s="33">
        <v>0</v>
      </c>
      <c r="J30" s="15"/>
    </row>
    <row r="31" spans="1:11" ht="38.25">
      <c r="A31" s="32" t="s">
        <v>89</v>
      </c>
      <c r="B31" s="46" t="s">
        <v>240</v>
      </c>
      <c r="C31" s="36" t="s">
        <v>174</v>
      </c>
      <c r="D31" s="32" t="s">
        <v>62</v>
      </c>
      <c r="E31" s="32" t="s">
        <v>239</v>
      </c>
      <c r="F31" s="32" t="s">
        <v>54</v>
      </c>
      <c r="G31" s="33">
        <v>47447</v>
      </c>
      <c r="H31" s="33">
        <v>0</v>
      </c>
      <c r="I31" s="33">
        <v>0</v>
      </c>
      <c r="J31" s="15"/>
    </row>
    <row r="32" spans="1:11" ht="38.25">
      <c r="A32" s="32" t="s">
        <v>23</v>
      </c>
      <c r="B32" s="46" t="s">
        <v>217</v>
      </c>
      <c r="C32" s="36" t="s">
        <v>174</v>
      </c>
      <c r="D32" s="32" t="s">
        <v>62</v>
      </c>
      <c r="E32" s="32" t="s">
        <v>216</v>
      </c>
      <c r="F32" s="32" t="s">
        <v>52</v>
      </c>
      <c r="G32" s="33">
        <v>27260</v>
      </c>
      <c r="H32" s="33">
        <f>H33</f>
        <v>0</v>
      </c>
      <c r="I32" s="33">
        <f>I33</f>
        <v>0</v>
      </c>
      <c r="J32" s="15"/>
    </row>
    <row r="33" spans="1:10" ht="38.25">
      <c r="A33" s="32" t="s">
        <v>97</v>
      </c>
      <c r="B33" s="46" t="s">
        <v>217</v>
      </c>
      <c r="C33" s="36" t="s">
        <v>174</v>
      </c>
      <c r="D33" s="32" t="s">
        <v>62</v>
      </c>
      <c r="E33" s="32" t="s">
        <v>216</v>
      </c>
      <c r="F33" s="32" t="s">
        <v>54</v>
      </c>
      <c r="G33" s="33">
        <v>27260</v>
      </c>
      <c r="H33" s="33">
        <v>0</v>
      </c>
      <c r="I33" s="33">
        <v>0</v>
      </c>
      <c r="J33" s="15"/>
    </row>
    <row r="34" spans="1:10" ht="25.5">
      <c r="A34" s="32" t="s">
        <v>98</v>
      </c>
      <c r="B34" s="46" t="s">
        <v>55</v>
      </c>
      <c r="C34" s="36" t="s">
        <v>174</v>
      </c>
      <c r="D34" s="32" t="s">
        <v>62</v>
      </c>
      <c r="E34" s="32" t="s">
        <v>188</v>
      </c>
      <c r="F34" s="32" t="s">
        <v>56</v>
      </c>
      <c r="G34" s="47">
        <f>G35</f>
        <v>530856.29</v>
      </c>
      <c r="H34" s="47">
        <f>H35</f>
        <v>195740</v>
      </c>
      <c r="I34" s="47">
        <f>I35</f>
        <v>162739</v>
      </c>
      <c r="J34" s="15"/>
    </row>
    <row r="35" spans="1:10" ht="38.25">
      <c r="A35" s="32" t="s">
        <v>99</v>
      </c>
      <c r="B35" s="46" t="s">
        <v>57</v>
      </c>
      <c r="C35" s="36" t="s">
        <v>174</v>
      </c>
      <c r="D35" s="32" t="s">
        <v>62</v>
      </c>
      <c r="E35" s="32" t="s">
        <v>188</v>
      </c>
      <c r="F35" s="32" t="s">
        <v>58</v>
      </c>
      <c r="G35" s="47">
        <v>530856.29</v>
      </c>
      <c r="H35" s="47">
        <v>195740</v>
      </c>
      <c r="I35" s="47">
        <v>162739</v>
      </c>
      <c r="J35" s="15"/>
    </row>
    <row r="36" spans="1:10">
      <c r="A36" s="32" t="s">
        <v>100</v>
      </c>
      <c r="B36" s="46" t="s">
        <v>59</v>
      </c>
      <c r="C36" s="36" t="s">
        <v>174</v>
      </c>
      <c r="D36" s="32" t="s">
        <v>62</v>
      </c>
      <c r="E36" s="32" t="s">
        <v>188</v>
      </c>
      <c r="F36" s="32" t="s">
        <v>60</v>
      </c>
      <c r="G36" s="45">
        <f>SUM(G37:G37)</f>
        <v>505</v>
      </c>
      <c r="H36" s="45">
        <f>SUM(H37:H37)</f>
        <v>600</v>
      </c>
      <c r="I36" s="45">
        <f>SUM(I37:I37)</f>
        <v>600</v>
      </c>
      <c r="J36" s="15"/>
    </row>
    <row r="37" spans="1:10">
      <c r="A37" s="32" t="s">
        <v>101</v>
      </c>
      <c r="B37" s="46" t="s">
        <v>175</v>
      </c>
      <c r="C37" s="36" t="s">
        <v>174</v>
      </c>
      <c r="D37" s="32" t="s">
        <v>62</v>
      </c>
      <c r="E37" s="32" t="s">
        <v>188</v>
      </c>
      <c r="F37" s="32" t="s">
        <v>174</v>
      </c>
      <c r="G37" s="33">
        <v>505</v>
      </c>
      <c r="H37" s="33">
        <v>600</v>
      </c>
      <c r="I37" s="33">
        <v>600</v>
      </c>
      <c r="J37" s="15"/>
    </row>
    <row r="38" spans="1:10">
      <c r="A38" s="32" t="s">
        <v>102</v>
      </c>
      <c r="B38" s="46" t="s">
        <v>175</v>
      </c>
      <c r="C38" s="36" t="s">
        <v>174</v>
      </c>
      <c r="D38" s="32" t="s">
        <v>62</v>
      </c>
      <c r="E38" s="32" t="s">
        <v>188</v>
      </c>
      <c r="F38" s="32" t="s">
        <v>212</v>
      </c>
      <c r="G38" s="33">
        <v>505</v>
      </c>
      <c r="H38" s="33">
        <v>600</v>
      </c>
      <c r="I38" s="33">
        <v>600</v>
      </c>
      <c r="J38" s="15"/>
    </row>
    <row r="39" spans="1:10" ht="45" customHeight="1">
      <c r="A39" s="32" t="s">
        <v>103</v>
      </c>
      <c r="B39" s="48" t="s">
        <v>4</v>
      </c>
      <c r="C39" s="36" t="s">
        <v>174</v>
      </c>
      <c r="D39" s="32" t="s">
        <v>80</v>
      </c>
      <c r="E39" s="32"/>
      <c r="F39" s="32"/>
      <c r="G39" s="45">
        <f t="shared" ref="G39:I40" si="2">G40</f>
        <v>33681</v>
      </c>
      <c r="H39" s="45">
        <f t="shared" si="2"/>
        <v>33681</v>
      </c>
      <c r="I39" s="45">
        <f t="shared" si="2"/>
        <v>33681</v>
      </c>
      <c r="J39" s="15"/>
    </row>
    <row r="40" spans="1:10" ht="28.5" customHeight="1">
      <c r="A40" s="32" t="s">
        <v>24</v>
      </c>
      <c r="B40" s="46" t="s">
        <v>85</v>
      </c>
      <c r="C40" s="36" t="s">
        <v>174</v>
      </c>
      <c r="D40" s="32" t="s">
        <v>80</v>
      </c>
      <c r="E40" s="32" t="s">
        <v>187</v>
      </c>
      <c r="F40" s="32"/>
      <c r="G40" s="33">
        <f t="shared" si="2"/>
        <v>33681</v>
      </c>
      <c r="H40" s="33">
        <f t="shared" si="2"/>
        <v>33681</v>
      </c>
      <c r="I40" s="33">
        <f t="shared" si="2"/>
        <v>33681</v>
      </c>
      <c r="J40" s="15"/>
    </row>
    <row r="41" spans="1:10" ht="38.25">
      <c r="A41" s="32" t="s">
        <v>25</v>
      </c>
      <c r="B41" s="46" t="s">
        <v>84</v>
      </c>
      <c r="C41" s="36" t="s">
        <v>174</v>
      </c>
      <c r="D41" s="32" t="s">
        <v>80</v>
      </c>
      <c r="E41" s="32" t="s">
        <v>188</v>
      </c>
      <c r="F41" s="32"/>
      <c r="G41" s="33">
        <f t="shared" ref="G41:I42" si="3">G42</f>
        <v>33681</v>
      </c>
      <c r="H41" s="33">
        <f t="shared" si="3"/>
        <v>33681</v>
      </c>
      <c r="I41" s="33">
        <f t="shared" si="3"/>
        <v>33681</v>
      </c>
      <c r="J41" s="15"/>
    </row>
    <row r="42" spans="1:10">
      <c r="A42" s="32" t="s">
        <v>104</v>
      </c>
      <c r="B42" s="46" t="s">
        <v>5</v>
      </c>
      <c r="C42" s="36" t="s">
        <v>174</v>
      </c>
      <c r="D42" s="32" t="s">
        <v>80</v>
      </c>
      <c r="E42" s="32" t="s">
        <v>188</v>
      </c>
      <c r="F42" s="32" t="s">
        <v>6</v>
      </c>
      <c r="G42" s="33">
        <f t="shared" si="3"/>
        <v>33681</v>
      </c>
      <c r="H42" s="33">
        <f t="shared" si="3"/>
        <v>33681</v>
      </c>
      <c r="I42" s="33">
        <f t="shared" si="3"/>
        <v>33681</v>
      </c>
      <c r="J42" s="15"/>
    </row>
    <row r="43" spans="1:10">
      <c r="A43" s="32" t="s">
        <v>105</v>
      </c>
      <c r="B43" s="46" t="s">
        <v>17</v>
      </c>
      <c r="C43" s="36" t="s">
        <v>174</v>
      </c>
      <c r="D43" s="32" t="s">
        <v>80</v>
      </c>
      <c r="E43" s="32" t="s">
        <v>188</v>
      </c>
      <c r="F43" s="32" t="s">
        <v>16</v>
      </c>
      <c r="G43" s="33">
        <v>33681</v>
      </c>
      <c r="H43" s="33">
        <v>33681</v>
      </c>
      <c r="I43" s="33">
        <v>33681</v>
      </c>
      <c r="J43" s="15"/>
    </row>
    <row r="44" spans="1:10">
      <c r="A44" s="32" t="s">
        <v>106</v>
      </c>
      <c r="B44" s="43" t="s">
        <v>45</v>
      </c>
      <c r="C44" s="36" t="s">
        <v>174</v>
      </c>
      <c r="D44" s="32" t="s">
        <v>31</v>
      </c>
      <c r="E44" s="32"/>
      <c r="F44" s="32"/>
      <c r="G44" s="45">
        <f t="shared" ref="G44:I45" si="4">G45</f>
        <v>0</v>
      </c>
      <c r="H44" s="45">
        <f t="shared" si="4"/>
        <v>3000</v>
      </c>
      <c r="I44" s="45">
        <f t="shared" si="4"/>
        <v>3000</v>
      </c>
      <c r="J44" s="15"/>
    </row>
    <row r="45" spans="1:10">
      <c r="A45" s="32" t="s">
        <v>107</v>
      </c>
      <c r="B45" s="46" t="s">
        <v>86</v>
      </c>
      <c r="C45" s="36" t="s">
        <v>174</v>
      </c>
      <c r="D45" s="32" t="s">
        <v>31</v>
      </c>
      <c r="E45" s="32" t="s">
        <v>189</v>
      </c>
      <c r="F45" s="32"/>
      <c r="G45" s="33">
        <f t="shared" si="4"/>
        <v>0</v>
      </c>
      <c r="H45" s="33">
        <f t="shared" si="4"/>
        <v>3000</v>
      </c>
      <c r="I45" s="33">
        <f t="shared" si="4"/>
        <v>3000</v>
      </c>
      <c r="J45" s="15"/>
    </row>
    <row r="46" spans="1:10">
      <c r="A46" s="32" t="s">
        <v>108</v>
      </c>
      <c r="B46" s="49" t="s">
        <v>59</v>
      </c>
      <c r="C46" s="36" t="s">
        <v>174</v>
      </c>
      <c r="D46" s="32" t="s">
        <v>31</v>
      </c>
      <c r="E46" s="32" t="s">
        <v>189</v>
      </c>
      <c r="F46" s="32" t="s">
        <v>60</v>
      </c>
      <c r="G46" s="33">
        <f>G47</f>
        <v>0</v>
      </c>
      <c r="H46" s="33">
        <f>H47</f>
        <v>3000</v>
      </c>
      <c r="I46" s="33">
        <f>I47</f>
        <v>3000</v>
      </c>
      <c r="J46" s="15"/>
    </row>
    <row r="47" spans="1:10">
      <c r="A47" s="32" t="s">
        <v>109</v>
      </c>
      <c r="B47" s="50" t="s">
        <v>2</v>
      </c>
      <c r="C47" s="36" t="s">
        <v>174</v>
      </c>
      <c r="D47" s="32" t="s">
        <v>31</v>
      </c>
      <c r="E47" s="32" t="s">
        <v>189</v>
      </c>
      <c r="F47" s="32" t="s">
        <v>15</v>
      </c>
      <c r="G47" s="33">
        <v>0</v>
      </c>
      <c r="H47" s="33">
        <v>3000</v>
      </c>
      <c r="I47" s="33">
        <v>3000</v>
      </c>
      <c r="J47" s="15"/>
    </row>
    <row r="48" spans="1:10" ht="20.25" customHeight="1">
      <c r="A48" s="32" t="s">
        <v>110</v>
      </c>
      <c r="B48" s="51" t="s">
        <v>28</v>
      </c>
      <c r="C48" s="36" t="s">
        <v>174</v>
      </c>
      <c r="D48" s="32" t="s">
        <v>32</v>
      </c>
      <c r="E48" s="32"/>
      <c r="F48" s="32"/>
      <c r="G48" s="45">
        <f>G49+G52</f>
        <v>674737</v>
      </c>
      <c r="H48" s="45">
        <f t="shared" ref="H48:I48" si="5">H49</f>
        <v>1600</v>
      </c>
      <c r="I48" s="45">
        <f t="shared" si="5"/>
        <v>1600</v>
      </c>
      <c r="J48" s="15"/>
    </row>
    <row r="49" spans="1:10" ht="39" customHeight="1">
      <c r="A49" s="32" t="s">
        <v>111</v>
      </c>
      <c r="B49" s="52" t="s">
        <v>226</v>
      </c>
      <c r="C49" s="36" t="s">
        <v>174</v>
      </c>
      <c r="D49" s="32" t="s">
        <v>32</v>
      </c>
      <c r="E49" s="32" t="s">
        <v>187</v>
      </c>
      <c r="F49" s="32"/>
      <c r="G49" s="33">
        <f>G50</f>
        <v>673000</v>
      </c>
      <c r="H49" s="33">
        <f>H53</f>
        <v>1600</v>
      </c>
      <c r="I49" s="33">
        <f>I53</f>
        <v>1600</v>
      </c>
      <c r="J49" s="15"/>
    </row>
    <row r="50" spans="1:10" ht="25.5">
      <c r="A50" s="32" t="s">
        <v>112</v>
      </c>
      <c r="B50" s="46" t="s">
        <v>55</v>
      </c>
      <c r="C50" s="36" t="s">
        <v>174</v>
      </c>
      <c r="D50" s="32" t="s">
        <v>32</v>
      </c>
      <c r="E50" s="32" t="s">
        <v>225</v>
      </c>
      <c r="F50" s="32" t="s">
        <v>56</v>
      </c>
      <c r="G50" s="33">
        <f>G51</f>
        <v>673000</v>
      </c>
      <c r="H50" s="33">
        <v>0</v>
      </c>
      <c r="I50" s="33">
        <v>0</v>
      </c>
      <c r="J50" s="15"/>
    </row>
    <row r="51" spans="1:10" ht="38.25">
      <c r="A51" s="32" t="s">
        <v>113</v>
      </c>
      <c r="B51" s="46" t="s">
        <v>57</v>
      </c>
      <c r="C51" s="36" t="s">
        <v>174</v>
      </c>
      <c r="D51" s="32" t="s">
        <v>32</v>
      </c>
      <c r="E51" s="32" t="s">
        <v>225</v>
      </c>
      <c r="F51" s="32" t="s">
        <v>58</v>
      </c>
      <c r="G51" s="33">
        <v>673000</v>
      </c>
      <c r="H51" s="33">
        <v>0</v>
      </c>
      <c r="I51" s="33">
        <v>0</v>
      </c>
      <c r="J51" s="15"/>
    </row>
    <row r="52" spans="1:10" ht="38.25">
      <c r="A52" s="32" t="s">
        <v>114</v>
      </c>
      <c r="B52" s="52" t="s">
        <v>176</v>
      </c>
      <c r="C52" s="36" t="s">
        <v>174</v>
      </c>
      <c r="D52" s="32" t="s">
        <v>32</v>
      </c>
      <c r="E52" s="32" t="s">
        <v>190</v>
      </c>
      <c r="F52" s="32"/>
      <c r="G52" s="33">
        <f t="shared" ref="G52:I53" si="6">G53</f>
        <v>1737</v>
      </c>
      <c r="H52" s="33">
        <f t="shared" si="6"/>
        <v>1600</v>
      </c>
      <c r="I52" s="33">
        <f t="shared" si="6"/>
        <v>1600</v>
      </c>
      <c r="J52" s="15"/>
    </row>
    <row r="53" spans="1:10" ht="25.5">
      <c r="A53" s="32" t="s">
        <v>36</v>
      </c>
      <c r="B53" s="46" t="s">
        <v>55</v>
      </c>
      <c r="C53" s="36" t="s">
        <v>174</v>
      </c>
      <c r="D53" s="32" t="s">
        <v>32</v>
      </c>
      <c r="E53" s="32" t="s">
        <v>190</v>
      </c>
      <c r="F53" s="32" t="s">
        <v>56</v>
      </c>
      <c r="G53" s="33">
        <f t="shared" si="6"/>
        <v>1737</v>
      </c>
      <c r="H53" s="33">
        <f t="shared" si="6"/>
        <v>1600</v>
      </c>
      <c r="I53" s="33">
        <f t="shared" si="6"/>
        <v>1600</v>
      </c>
      <c r="J53" s="15"/>
    </row>
    <row r="54" spans="1:10" ht="38.25">
      <c r="A54" s="32" t="s">
        <v>115</v>
      </c>
      <c r="B54" s="46" t="s">
        <v>57</v>
      </c>
      <c r="C54" s="36" t="s">
        <v>174</v>
      </c>
      <c r="D54" s="32" t="s">
        <v>32</v>
      </c>
      <c r="E54" s="32" t="s">
        <v>190</v>
      </c>
      <c r="F54" s="32" t="s">
        <v>58</v>
      </c>
      <c r="G54" s="33">
        <v>1737</v>
      </c>
      <c r="H54" s="33">
        <v>1600</v>
      </c>
      <c r="I54" s="33">
        <v>1600</v>
      </c>
      <c r="J54" s="15"/>
    </row>
    <row r="55" spans="1:10">
      <c r="A55" s="32" t="s">
        <v>40</v>
      </c>
      <c r="B55" s="53" t="s">
        <v>38</v>
      </c>
      <c r="C55" s="36" t="s">
        <v>174</v>
      </c>
      <c r="D55" s="54" t="s">
        <v>34</v>
      </c>
      <c r="E55" s="54"/>
      <c r="F55" s="54"/>
      <c r="G55" s="55">
        <f t="shared" ref="G55:I57" si="7">G56</f>
        <v>66342.149999999994</v>
      </c>
      <c r="H55" s="55">
        <f t="shared" si="7"/>
        <v>62136</v>
      </c>
      <c r="I55" s="55">
        <f t="shared" si="7"/>
        <v>65327</v>
      </c>
      <c r="J55" s="15"/>
    </row>
    <row r="56" spans="1:10">
      <c r="A56" s="32" t="s">
        <v>41</v>
      </c>
      <c r="B56" s="43" t="s">
        <v>7</v>
      </c>
      <c r="C56" s="36" t="s">
        <v>174</v>
      </c>
      <c r="D56" s="32" t="s">
        <v>35</v>
      </c>
      <c r="E56" s="32"/>
      <c r="F56" s="32"/>
      <c r="G56" s="33">
        <f t="shared" si="7"/>
        <v>66342.149999999994</v>
      </c>
      <c r="H56" s="33">
        <f t="shared" si="7"/>
        <v>62136</v>
      </c>
      <c r="I56" s="33">
        <f t="shared" si="7"/>
        <v>65327</v>
      </c>
      <c r="J56" s="15"/>
    </row>
    <row r="57" spans="1:10" ht="25.5">
      <c r="A57" s="32" t="s">
        <v>116</v>
      </c>
      <c r="B57" s="46" t="s">
        <v>9</v>
      </c>
      <c r="C57" s="36" t="s">
        <v>174</v>
      </c>
      <c r="D57" s="32" t="s">
        <v>35</v>
      </c>
      <c r="E57" s="32" t="s">
        <v>187</v>
      </c>
      <c r="F57" s="32"/>
      <c r="G57" s="33">
        <f t="shared" si="7"/>
        <v>66342.149999999994</v>
      </c>
      <c r="H57" s="33">
        <f t="shared" si="7"/>
        <v>62136</v>
      </c>
      <c r="I57" s="33">
        <f t="shared" si="7"/>
        <v>65327</v>
      </c>
      <c r="J57" s="15"/>
    </row>
    <row r="58" spans="1:10" ht="38.25">
      <c r="A58" s="32" t="s">
        <v>117</v>
      </c>
      <c r="B58" s="46" t="s">
        <v>177</v>
      </c>
      <c r="C58" s="36" t="s">
        <v>174</v>
      </c>
      <c r="D58" s="32" t="s">
        <v>35</v>
      </c>
      <c r="E58" s="32" t="s">
        <v>191</v>
      </c>
      <c r="F58" s="32"/>
      <c r="G58" s="33">
        <f>G59+G61</f>
        <v>66342.149999999994</v>
      </c>
      <c r="H58" s="33">
        <f>H59+H61</f>
        <v>62136</v>
      </c>
      <c r="I58" s="33">
        <f>I59+I61</f>
        <v>65327</v>
      </c>
      <c r="J58" s="15"/>
    </row>
    <row r="59" spans="1:10" ht="76.5">
      <c r="A59" s="32" t="s">
        <v>118</v>
      </c>
      <c r="B59" s="46" t="s">
        <v>51</v>
      </c>
      <c r="C59" s="36" t="s">
        <v>174</v>
      </c>
      <c r="D59" s="32" t="s">
        <v>35</v>
      </c>
      <c r="E59" s="32" t="s">
        <v>191</v>
      </c>
      <c r="F59" s="32" t="s">
        <v>52</v>
      </c>
      <c r="G59" s="33">
        <f>G60</f>
        <v>48802.15</v>
      </c>
      <c r="H59" s="33">
        <f>H60</f>
        <v>45750</v>
      </c>
      <c r="I59" s="33">
        <f>I60</f>
        <v>45750</v>
      </c>
      <c r="J59" s="15"/>
    </row>
    <row r="60" spans="1:10" ht="25.5">
      <c r="A60" s="32" t="s">
        <v>42</v>
      </c>
      <c r="B60" s="46" t="s">
        <v>53</v>
      </c>
      <c r="C60" s="36" t="s">
        <v>174</v>
      </c>
      <c r="D60" s="32" t="s">
        <v>35</v>
      </c>
      <c r="E60" s="32" t="s">
        <v>191</v>
      </c>
      <c r="F60" s="32" t="s">
        <v>54</v>
      </c>
      <c r="G60" s="33">
        <v>48802.15</v>
      </c>
      <c r="H60" s="33">
        <v>45750</v>
      </c>
      <c r="I60" s="33">
        <v>45750</v>
      </c>
      <c r="J60" s="15"/>
    </row>
    <row r="61" spans="1:10" ht="25.5">
      <c r="A61" s="32" t="s">
        <v>119</v>
      </c>
      <c r="B61" s="46" t="s">
        <v>55</v>
      </c>
      <c r="C61" s="36" t="s">
        <v>174</v>
      </c>
      <c r="D61" s="32" t="s">
        <v>35</v>
      </c>
      <c r="E61" s="32" t="s">
        <v>191</v>
      </c>
      <c r="F61" s="32" t="s">
        <v>56</v>
      </c>
      <c r="G61" s="33">
        <f>G62</f>
        <v>17540</v>
      </c>
      <c r="H61" s="33">
        <f>H62</f>
        <v>16386</v>
      </c>
      <c r="I61" s="33">
        <f>I62</f>
        <v>19577</v>
      </c>
      <c r="J61" s="15"/>
    </row>
    <row r="62" spans="1:10" ht="38.25">
      <c r="A62" s="32" t="s">
        <v>120</v>
      </c>
      <c r="B62" s="46" t="s">
        <v>57</v>
      </c>
      <c r="C62" s="36" t="s">
        <v>174</v>
      </c>
      <c r="D62" s="32" t="s">
        <v>35</v>
      </c>
      <c r="E62" s="32" t="s">
        <v>191</v>
      </c>
      <c r="F62" s="32" t="s">
        <v>58</v>
      </c>
      <c r="G62" s="33">
        <v>17540</v>
      </c>
      <c r="H62" s="33">
        <v>16386</v>
      </c>
      <c r="I62" s="33">
        <v>19577</v>
      </c>
      <c r="J62" s="15"/>
    </row>
    <row r="63" spans="1:10" ht="25.5">
      <c r="A63" s="32" t="s">
        <v>121</v>
      </c>
      <c r="B63" s="53" t="s">
        <v>21</v>
      </c>
      <c r="C63" s="36" t="s">
        <v>174</v>
      </c>
      <c r="D63" s="54" t="s">
        <v>37</v>
      </c>
      <c r="E63" s="54"/>
      <c r="F63" s="54"/>
      <c r="G63" s="55">
        <f>SUM(G64)</f>
        <v>149720.5</v>
      </c>
      <c r="H63" s="55">
        <f>SUM(H64)</f>
        <v>178670</v>
      </c>
      <c r="I63" s="55">
        <f>SUM(I64)</f>
        <v>178670</v>
      </c>
      <c r="J63" s="15"/>
    </row>
    <row r="64" spans="1:10" ht="38.25">
      <c r="A64" s="32" t="s">
        <v>122</v>
      </c>
      <c r="B64" s="56" t="s">
        <v>185</v>
      </c>
      <c r="C64" s="36" t="s">
        <v>174</v>
      </c>
      <c r="D64" s="32" t="s">
        <v>37</v>
      </c>
      <c r="E64" s="32" t="s">
        <v>170</v>
      </c>
      <c r="F64" s="32"/>
      <c r="G64" s="33">
        <f>SUM(G65)</f>
        <v>149720.5</v>
      </c>
      <c r="H64" s="33">
        <f>H65</f>
        <v>178670</v>
      </c>
      <c r="I64" s="33">
        <f>SUM(I65)</f>
        <v>178670</v>
      </c>
      <c r="J64" s="15"/>
    </row>
    <row r="65" spans="1:10" ht="63.75">
      <c r="A65" s="32" t="s">
        <v>123</v>
      </c>
      <c r="B65" s="56" t="s">
        <v>184</v>
      </c>
      <c r="C65" s="36" t="s">
        <v>174</v>
      </c>
      <c r="D65" s="32" t="s">
        <v>37</v>
      </c>
      <c r="E65" s="32" t="s">
        <v>167</v>
      </c>
      <c r="F65" s="32"/>
      <c r="G65" s="33">
        <f>G66+G69</f>
        <v>149720.5</v>
      </c>
      <c r="H65" s="33">
        <f>H66+H69</f>
        <v>178670</v>
      </c>
      <c r="I65" s="33">
        <f>I66+I69</f>
        <v>178670</v>
      </c>
      <c r="J65" s="15"/>
    </row>
    <row r="66" spans="1:10" ht="38.25">
      <c r="A66" s="32" t="s">
        <v>173</v>
      </c>
      <c r="B66" s="43" t="s">
        <v>19</v>
      </c>
      <c r="C66" s="36" t="s">
        <v>174</v>
      </c>
      <c r="D66" s="32" t="s">
        <v>20</v>
      </c>
      <c r="E66" s="32" t="s">
        <v>192</v>
      </c>
      <c r="F66" s="32"/>
      <c r="G66" s="45">
        <f>SUM(G68)</f>
        <v>0</v>
      </c>
      <c r="H66" s="45">
        <f>SUM(H68)</f>
        <v>0</v>
      </c>
      <c r="I66" s="45">
        <f>SUM(I68)</f>
        <v>0</v>
      </c>
      <c r="J66" s="15"/>
    </row>
    <row r="67" spans="1:10" ht="25.5">
      <c r="A67" s="32" t="s">
        <v>124</v>
      </c>
      <c r="B67" s="46" t="s">
        <v>55</v>
      </c>
      <c r="C67" s="36" t="s">
        <v>174</v>
      </c>
      <c r="D67" s="32" t="s">
        <v>20</v>
      </c>
      <c r="E67" s="32" t="s">
        <v>192</v>
      </c>
      <c r="F67" s="32" t="s">
        <v>56</v>
      </c>
      <c r="G67" s="33">
        <f>G68</f>
        <v>0</v>
      </c>
      <c r="H67" s="33">
        <f>H68</f>
        <v>0</v>
      </c>
      <c r="I67" s="33">
        <f>I68</f>
        <v>0</v>
      </c>
      <c r="J67" s="15"/>
    </row>
    <row r="68" spans="1:10" ht="38.25">
      <c r="A68" s="32" t="s">
        <v>234</v>
      </c>
      <c r="B68" s="46" t="s">
        <v>57</v>
      </c>
      <c r="C68" s="36" t="s">
        <v>174</v>
      </c>
      <c r="D68" s="32" t="s">
        <v>20</v>
      </c>
      <c r="E68" s="32" t="s">
        <v>192</v>
      </c>
      <c r="F68" s="32" t="s">
        <v>58</v>
      </c>
      <c r="G68" s="33">
        <v>0</v>
      </c>
      <c r="H68" s="33">
        <v>0</v>
      </c>
      <c r="I68" s="33">
        <v>0</v>
      </c>
      <c r="J68" s="15"/>
    </row>
    <row r="69" spans="1:10" ht="25.5">
      <c r="A69" s="32" t="s">
        <v>125</v>
      </c>
      <c r="B69" s="43" t="s">
        <v>193</v>
      </c>
      <c r="C69" s="36" t="s">
        <v>174</v>
      </c>
      <c r="D69" s="32" t="s">
        <v>181</v>
      </c>
      <c r="E69" s="32" t="s">
        <v>167</v>
      </c>
      <c r="F69" s="32"/>
      <c r="G69" s="45">
        <f>G70+G72+G74+G76+G78</f>
        <v>149720.5</v>
      </c>
      <c r="H69" s="45">
        <f>H72+H74</f>
        <v>178670</v>
      </c>
      <c r="I69" s="45">
        <f>I72+I74</f>
        <v>178670</v>
      </c>
      <c r="J69" s="15"/>
    </row>
    <row r="70" spans="1:10" ht="51">
      <c r="A70" s="32" t="s">
        <v>126</v>
      </c>
      <c r="B70" s="46" t="s">
        <v>231</v>
      </c>
      <c r="C70" s="36" t="s">
        <v>174</v>
      </c>
      <c r="D70" s="32" t="s">
        <v>181</v>
      </c>
      <c r="E70" s="32" t="s">
        <v>233</v>
      </c>
      <c r="F70" s="32" t="s">
        <v>52</v>
      </c>
      <c r="G70" s="57">
        <v>1302</v>
      </c>
      <c r="H70" s="57">
        <v>0</v>
      </c>
      <c r="I70" s="57">
        <v>0</v>
      </c>
      <c r="J70" s="15"/>
    </row>
    <row r="71" spans="1:10" ht="51">
      <c r="A71" s="32" t="s">
        <v>127</v>
      </c>
      <c r="B71" s="46" t="s">
        <v>231</v>
      </c>
      <c r="C71" s="36" t="s">
        <v>174</v>
      </c>
      <c r="D71" s="32" t="s">
        <v>181</v>
      </c>
      <c r="E71" s="32" t="s">
        <v>233</v>
      </c>
      <c r="F71" s="32" t="s">
        <v>54</v>
      </c>
      <c r="G71" s="57">
        <v>1302</v>
      </c>
      <c r="H71" s="57">
        <v>0</v>
      </c>
      <c r="I71" s="57">
        <v>0</v>
      </c>
      <c r="J71" s="15"/>
    </row>
    <row r="72" spans="1:10">
      <c r="A72" s="32" t="s">
        <v>128</v>
      </c>
      <c r="B72" s="46" t="s">
        <v>194</v>
      </c>
      <c r="C72" s="36" t="s">
        <v>174</v>
      </c>
      <c r="D72" s="32" t="s">
        <v>181</v>
      </c>
      <c r="E72" s="32" t="s">
        <v>192</v>
      </c>
      <c r="F72" s="32" t="s">
        <v>52</v>
      </c>
      <c r="G72" s="33">
        <f>G73</f>
        <v>125670</v>
      </c>
      <c r="H72" s="33">
        <f>H73</f>
        <v>140670</v>
      </c>
      <c r="I72" s="33">
        <f>I73</f>
        <v>140670</v>
      </c>
      <c r="J72" s="15"/>
    </row>
    <row r="73" spans="1:10">
      <c r="A73" s="32" t="s">
        <v>129</v>
      </c>
      <c r="B73" s="46" t="s">
        <v>194</v>
      </c>
      <c r="C73" s="36" t="s">
        <v>174</v>
      </c>
      <c r="D73" s="32" t="s">
        <v>181</v>
      </c>
      <c r="E73" s="32" t="s">
        <v>192</v>
      </c>
      <c r="F73" s="32" t="s">
        <v>54</v>
      </c>
      <c r="G73" s="33">
        <v>125670</v>
      </c>
      <c r="H73" s="33">
        <v>140670</v>
      </c>
      <c r="I73" s="33">
        <v>140670</v>
      </c>
      <c r="J73" s="15"/>
    </row>
    <row r="74" spans="1:10" ht="25.5">
      <c r="A74" s="32" t="s">
        <v>130</v>
      </c>
      <c r="B74" s="46" t="s">
        <v>55</v>
      </c>
      <c r="C74" s="36" t="s">
        <v>174</v>
      </c>
      <c r="D74" s="32" t="s">
        <v>181</v>
      </c>
      <c r="E74" s="32" t="s">
        <v>192</v>
      </c>
      <c r="F74" s="32" t="s">
        <v>56</v>
      </c>
      <c r="G74" s="33">
        <f>G75</f>
        <v>10600</v>
      </c>
      <c r="H74" s="33">
        <f>H75</f>
        <v>38000</v>
      </c>
      <c r="I74" s="33">
        <f>I75</f>
        <v>38000</v>
      </c>
      <c r="J74" s="15"/>
    </row>
    <row r="75" spans="1:10" ht="38.25">
      <c r="A75" s="32" t="s">
        <v>172</v>
      </c>
      <c r="B75" s="46" t="s">
        <v>57</v>
      </c>
      <c r="C75" s="36" t="s">
        <v>174</v>
      </c>
      <c r="D75" s="32" t="s">
        <v>181</v>
      </c>
      <c r="E75" s="32" t="s">
        <v>192</v>
      </c>
      <c r="F75" s="32" t="s">
        <v>58</v>
      </c>
      <c r="G75" s="33">
        <v>10600</v>
      </c>
      <c r="H75" s="33">
        <v>38000</v>
      </c>
      <c r="I75" s="33">
        <v>38000</v>
      </c>
      <c r="J75" s="15"/>
    </row>
    <row r="76" spans="1:10" ht="25.5">
      <c r="A76" s="32" t="s">
        <v>131</v>
      </c>
      <c r="B76" s="46" t="s">
        <v>55</v>
      </c>
      <c r="C76" s="36" t="s">
        <v>174</v>
      </c>
      <c r="D76" s="32" t="s">
        <v>181</v>
      </c>
      <c r="E76" s="32" t="s">
        <v>204</v>
      </c>
      <c r="F76" s="32" t="s">
        <v>56</v>
      </c>
      <c r="G76" s="33">
        <f>G77</f>
        <v>11570</v>
      </c>
      <c r="H76" s="33">
        <f>H77</f>
        <v>0</v>
      </c>
      <c r="I76" s="33">
        <f>I77</f>
        <v>0</v>
      </c>
      <c r="J76" s="15"/>
    </row>
    <row r="77" spans="1:10" ht="38.25">
      <c r="A77" s="32" t="s">
        <v>132</v>
      </c>
      <c r="B77" s="46" t="s">
        <v>57</v>
      </c>
      <c r="C77" s="36" t="s">
        <v>174</v>
      </c>
      <c r="D77" s="32" t="s">
        <v>181</v>
      </c>
      <c r="E77" s="32" t="s">
        <v>204</v>
      </c>
      <c r="F77" s="32" t="s">
        <v>58</v>
      </c>
      <c r="G77" s="33">
        <v>11570</v>
      </c>
      <c r="H77" s="33">
        <v>0</v>
      </c>
      <c r="I77" s="33">
        <v>0</v>
      </c>
      <c r="J77" s="15"/>
    </row>
    <row r="78" spans="1:10" ht="25.5">
      <c r="A78" s="32" t="s">
        <v>133</v>
      </c>
      <c r="B78" s="46" t="s">
        <v>55</v>
      </c>
      <c r="C78" s="36" t="s">
        <v>174</v>
      </c>
      <c r="D78" s="32" t="s">
        <v>181</v>
      </c>
      <c r="E78" s="32" t="s">
        <v>205</v>
      </c>
      <c r="F78" s="32" t="s">
        <v>56</v>
      </c>
      <c r="G78" s="33">
        <f>G79</f>
        <v>578.5</v>
      </c>
      <c r="H78" s="33">
        <f>H79</f>
        <v>0</v>
      </c>
      <c r="I78" s="33">
        <f>I79</f>
        <v>0</v>
      </c>
      <c r="J78" s="15"/>
    </row>
    <row r="79" spans="1:10" ht="38.25">
      <c r="A79" s="32" t="s">
        <v>134</v>
      </c>
      <c r="B79" s="46" t="s">
        <v>57</v>
      </c>
      <c r="C79" s="36" t="s">
        <v>174</v>
      </c>
      <c r="D79" s="32" t="s">
        <v>181</v>
      </c>
      <c r="E79" s="32" t="s">
        <v>205</v>
      </c>
      <c r="F79" s="32" t="s">
        <v>58</v>
      </c>
      <c r="G79" s="33">
        <v>578.5</v>
      </c>
      <c r="H79" s="33">
        <v>0</v>
      </c>
      <c r="I79" s="33">
        <v>0</v>
      </c>
      <c r="J79" s="15"/>
    </row>
    <row r="80" spans="1:10">
      <c r="A80" s="32" t="s">
        <v>135</v>
      </c>
      <c r="B80" s="53" t="s">
        <v>63</v>
      </c>
      <c r="C80" s="36" t="s">
        <v>174</v>
      </c>
      <c r="D80" s="54" t="s">
        <v>64</v>
      </c>
      <c r="E80" s="54"/>
      <c r="F80" s="54"/>
      <c r="G80" s="55">
        <f>SUM(G81)</f>
        <v>172998</v>
      </c>
      <c r="H80" s="55">
        <f>SUM(H82)</f>
        <v>53802</v>
      </c>
      <c r="I80" s="55">
        <f>SUM(I81)</f>
        <v>55117</v>
      </c>
      <c r="J80" s="15"/>
    </row>
    <row r="81" spans="1:10">
      <c r="A81" s="32" t="s">
        <v>136</v>
      </c>
      <c r="B81" s="43" t="s">
        <v>13</v>
      </c>
      <c r="C81" s="36" t="s">
        <v>174</v>
      </c>
      <c r="D81" s="32" t="s">
        <v>8</v>
      </c>
      <c r="E81" s="32"/>
      <c r="F81" s="32"/>
      <c r="G81" s="45">
        <f>SUM(G82)</f>
        <v>172998</v>
      </c>
      <c r="H81" s="45">
        <f>SUM(H82)</f>
        <v>53802</v>
      </c>
      <c r="I81" s="45">
        <f>SUM(I82)</f>
        <v>55117</v>
      </c>
      <c r="J81" s="15"/>
    </row>
    <row r="82" spans="1:10" ht="38.25">
      <c r="A82" s="32" t="s">
        <v>137</v>
      </c>
      <c r="B82" s="56" t="s">
        <v>195</v>
      </c>
      <c r="C82" s="36" t="s">
        <v>174</v>
      </c>
      <c r="D82" s="32" t="s">
        <v>8</v>
      </c>
      <c r="E82" s="32" t="s">
        <v>170</v>
      </c>
      <c r="F82" s="32"/>
      <c r="G82" s="33">
        <f>SUM(G83)</f>
        <v>172998</v>
      </c>
      <c r="H82" s="33">
        <f>SUM(H83)</f>
        <v>53802</v>
      </c>
      <c r="I82" s="33">
        <f>SUM(I83)</f>
        <v>55117</v>
      </c>
      <c r="J82" s="15"/>
    </row>
    <row r="83" spans="1:10" ht="38.25">
      <c r="A83" s="32" t="s">
        <v>138</v>
      </c>
      <c r="B83" s="43" t="s">
        <v>12</v>
      </c>
      <c r="C83" s="36" t="s">
        <v>174</v>
      </c>
      <c r="D83" s="32" t="s">
        <v>8</v>
      </c>
      <c r="E83" s="32" t="s">
        <v>165</v>
      </c>
      <c r="F83" s="32"/>
      <c r="G83" s="33">
        <f>SUM(G84)</f>
        <v>172998</v>
      </c>
      <c r="H83" s="33">
        <f>SUM(H84)</f>
        <v>53802</v>
      </c>
      <c r="I83" s="33">
        <f>SUM(I84)</f>
        <v>55117</v>
      </c>
      <c r="J83" s="15"/>
    </row>
    <row r="84" spans="1:10" ht="51">
      <c r="A84" s="32" t="s">
        <v>139</v>
      </c>
      <c r="B84" s="46" t="s">
        <v>178</v>
      </c>
      <c r="C84" s="36" t="s">
        <v>174</v>
      </c>
      <c r="D84" s="32" t="s">
        <v>8</v>
      </c>
      <c r="E84" s="32" t="s">
        <v>166</v>
      </c>
      <c r="F84" s="32"/>
      <c r="G84" s="33">
        <f>G85+G87+G89</f>
        <v>172998</v>
      </c>
      <c r="H84" s="33">
        <f t="shared" ref="G84:I89" si="8">H85</f>
        <v>53802</v>
      </c>
      <c r="I84" s="33">
        <f t="shared" si="8"/>
        <v>55117</v>
      </c>
      <c r="J84" s="15"/>
    </row>
    <row r="85" spans="1:10" ht="25.5">
      <c r="A85" s="32" t="s">
        <v>140</v>
      </c>
      <c r="B85" s="46" t="s">
        <v>55</v>
      </c>
      <c r="C85" s="36" t="s">
        <v>174</v>
      </c>
      <c r="D85" s="32" t="s">
        <v>8</v>
      </c>
      <c r="E85" s="32" t="s">
        <v>166</v>
      </c>
      <c r="F85" s="32" t="s">
        <v>56</v>
      </c>
      <c r="G85" s="33">
        <f>G86</f>
        <v>66230</v>
      </c>
      <c r="H85" s="33">
        <f t="shared" si="8"/>
        <v>53802</v>
      </c>
      <c r="I85" s="33">
        <f t="shared" si="8"/>
        <v>55117</v>
      </c>
      <c r="J85" s="15"/>
    </row>
    <row r="86" spans="1:10" ht="31.5" customHeight="1">
      <c r="A86" s="32" t="s">
        <v>141</v>
      </c>
      <c r="B86" s="46" t="s">
        <v>57</v>
      </c>
      <c r="C86" s="36" t="s">
        <v>174</v>
      </c>
      <c r="D86" s="32" t="s">
        <v>8</v>
      </c>
      <c r="E86" s="32" t="s">
        <v>166</v>
      </c>
      <c r="F86" s="32" t="s">
        <v>58</v>
      </c>
      <c r="G86" s="33">
        <v>66230</v>
      </c>
      <c r="H86" s="33">
        <v>53802</v>
      </c>
      <c r="I86" s="33">
        <v>55117</v>
      </c>
      <c r="J86" s="15"/>
    </row>
    <row r="87" spans="1:10" ht="25.5">
      <c r="A87" s="32" t="s">
        <v>142</v>
      </c>
      <c r="B87" s="46" t="s">
        <v>55</v>
      </c>
      <c r="C87" s="36" t="s">
        <v>174</v>
      </c>
      <c r="D87" s="32" t="s">
        <v>8</v>
      </c>
      <c r="E87" s="32" t="s">
        <v>207</v>
      </c>
      <c r="F87" s="32" t="s">
        <v>56</v>
      </c>
      <c r="G87" s="33">
        <f t="shared" si="8"/>
        <v>105498</v>
      </c>
      <c r="H87" s="33">
        <f t="shared" si="8"/>
        <v>0</v>
      </c>
      <c r="I87" s="33">
        <f t="shared" si="8"/>
        <v>0</v>
      </c>
      <c r="J87" s="15"/>
    </row>
    <row r="88" spans="1:10" ht="31.5" customHeight="1">
      <c r="A88" s="32" t="s">
        <v>143</v>
      </c>
      <c r="B88" s="46" t="s">
        <v>57</v>
      </c>
      <c r="C88" s="36" t="s">
        <v>174</v>
      </c>
      <c r="D88" s="32" t="s">
        <v>8</v>
      </c>
      <c r="E88" s="32" t="s">
        <v>207</v>
      </c>
      <c r="F88" s="32" t="s">
        <v>58</v>
      </c>
      <c r="G88" s="33">
        <v>105498</v>
      </c>
      <c r="H88" s="33">
        <v>0</v>
      </c>
      <c r="I88" s="33">
        <v>0</v>
      </c>
      <c r="J88" s="15"/>
    </row>
    <row r="89" spans="1:10" ht="25.5">
      <c r="A89" s="32" t="s">
        <v>144</v>
      </c>
      <c r="B89" s="46" t="s">
        <v>55</v>
      </c>
      <c r="C89" s="36" t="s">
        <v>174</v>
      </c>
      <c r="D89" s="32" t="s">
        <v>8</v>
      </c>
      <c r="E89" s="32" t="s">
        <v>206</v>
      </c>
      <c r="F89" s="32" t="s">
        <v>56</v>
      </c>
      <c r="G89" s="33">
        <f t="shared" si="8"/>
        <v>1270</v>
      </c>
      <c r="H89" s="33">
        <f t="shared" si="8"/>
        <v>0</v>
      </c>
      <c r="I89" s="33">
        <f t="shared" si="8"/>
        <v>0</v>
      </c>
      <c r="J89" s="15"/>
    </row>
    <row r="90" spans="1:10" ht="31.5" customHeight="1">
      <c r="A90" s="32" t="s">
        <v>208</v>
      </c>
      <c r="B90" s="46" t="s">
        <v>57</v>
      </c>
      <c r="C90" s="36" t="s">
        <v>174</v>
      </c>
      <c r="D90" s="32" t="s">
        <v>8</v>
      </c>
      <c r="E90" s="32" t="s">
        <v>206</v>
      </c>
      <c r="F90" s="32" t="s">
        <v>58</v>
      </c>
      <c r="G90" s="33">
        <v>1270</v>
      </c>
      <c r="H90" s="33">
        <v>0</v>
      </c>
      <c r="I90" s="33">
        <v>0</v>
      </c>
      <c r="J90" s="15"/>
    </row>
    <row r="91" spans="1:10">
      <c r="A91" s="32" t="s">
        <v>145</v>
      </c>
      <c r="B91" s="53" t="s">
        <v>81</v>
      </c>
      <c r="C91" s="36" t="s">
        <v>174</v>
      </c>
      <c r="D91" s="54" t="s">
        <v>82</v>
      </c>
      <c r="E91" s="54"/>
      <c r="F91" s="54"/>
      <c r="G91" s="58">
        <f>G92</f>
        <v>788100</v>
      </c>
      <c r="H91" s="58">
        <f>H92</f>
        <v>576750</v>
      </c>
      <c r="I91" s="58">
        <f>I92</f>
        <v>576750</v>
      </c>
      <c r="J91" s="15"/>
    </row>
    <row r="92" spans="1:10" ht="38.25">
      <c r="A92" s="32" t="s">
        <v>146</v>
      </c>
      <c r="B92" s="59" t="s">
        <v>195</v>
      </c>
      <c r="C92" s="36" t="s">
        <v>174</v>
      </c>
      <c r="D92" s="60" t="s">
        <v>82</v>
      </c>
      <c r="E92" s="32" t="s">
        <v>92</v>
      </c>
      <c r="F92" s="32" t="s">
        <v>92</v>
      </c>
      <c r="G92" s="61">
        <f>G93+G99+G105</f>
        <v>788100</v>
      </c>
      <c r="H92" s="61">
        <f>H93+H99+H105</f>
        <v>576750</v>
      </c>
      <c r="I92" s="61">
        <f>I93+I99+I105</f>
        <v>576750</v>
      </c>
      <c r="J92" s="15"/>
    </row>
    <row r="93" spans="1:10">
      <c r="A93" s="32" t="s">
        <v>147</v>
      </c>
      <c r="B93" s="62" t="s">
        <v>90</v>
      </c>
      <c r="C93" s="63" t="s">
        <v>174</v>
      </c>
      <c r="D93" s="64" t="s">
        <v>91</v>
      </c>
      <c r="E93" s="64" t="s">
        <v>170</v>
      </c>
      <c r="F93" s="64"/>
      <c r="G93" s="65">
        <f t="shared" ref="G93:I97" si="9">G94</f>
        <v>35000</v>
      </c>
      <c r="H93" s="65">
        <f t="shared" si="9"/>
        <v>35000</v>
      </c>
      <c r="I93" s="65">
        <f t="shared" si="9"/>
        <v>35000</v>
      </c>
      <c r="J93" s="15"/>
    </row>
    <row r="94" spans="1:10" ht="38.25">
      <c r="A94" s="32" t="s">
        <v>148</v>
      </c>
      <c r="B94" s="46" t="s">
        <v>186</v>
      </c>
      <c r="C94" s="66" t="s">
        <v>174</v>
      </c>
      <c r="D94" s="67" t="s">
        <v>91</v>
      </c>
      <c r="E94" s="67" t="s">
        <v>170</v>
      </c>
      <c r="F94" s="67"/>
      <c r="G94" s="68">
        <f t="shared" si="9"/>
        <v>35000</v>
      </c>
      <c r="H94" s="68">
        <f t="shared" si="9"/>
        <v>35000</v>
      </c>
      <c r="I94" s="68">
        <f t="shared" si="9"/>
        <v>35000</v>
      </c>
      <c r="J94" s="15"/>
    </row>
    <row r="95" spans="1:10" ht="39">
      <c r="A95" s="32" t="s">
        <v>149</v>
      </c>
      <c r="B95" s="69" t="s">
        <v>14</v>
      </c>
      <c r="C95" s="66" t="s">
        <v>174</v>
      </c>
      <c r="D95" s="67" t="s">
        <v>91</v>
      </c>
      <c r="E95" s="67" t="s">
        <v>161</v>
      </c>
      <c r="F95" s="67"/>
      <c r="G95" s="68">
        <f t="shared" si="9"/>
        <v>35000</v>
      </c>
      <c r="H95" s="68">
        <f t="shared" si="9"/>
        <v>35000</v>
      </c>
      <c r="I95" s="68">
        <f t="shared" si="9"/>
        <v>35000</v>
      </c>
      <c r="J95" s="15"/>
    </row>
    <row r="96" spans="1:10" ht="42.75">
      <c r="A96" s="32" t="s">
        <v>150</v>
      </c>
      <c r="B96" s="70" t="s">
        <v>197</v>
      </c>
      <c r="C96" s="36" t="s">
        <v>174</v>
      </c>
      <c r="D96" s="32" t="s">
        <v>91</v>
      </c>
      <c r="E96" s="32" t="s">
        <v>196</v>
      </c>
      <c r="F96" s="32"/>
      <c r="G96" s="33">
        <f t="shared" si="9"/>
        <v>35000</v>
      </c>
      <c r="H96" s="33">
        <f t="shared" si="9"/>
        <v>35000</v>
      </c>
      <c r="I96" s="33">
        <f t="shared" si="9"/>
        <v>35000</v>
      </c>
      <c r="J96" s="15"/>
    </row>
    <row r="97" spans="1:10" ht="25.5">
      <c r="A97" s="32" t="s">
        <v>151</v>
      </c>
      <c r="B97" s="46" t="s">
        <v>55</v>
      </c>
      <c r="C97" s="36" t="s">
        <v>174</v>
      </c>
      <c r="D97" s="32" t="s">
        <v>91</v>
      </c>
      <c r="E97" s="32" t="s">
        <v>169</v>
      </c>
      <c r="F97" s="32" t="s">
        <v>56</v>
      </c>
      <c r="G97" s="33">
        <f t="shared" si="9"/>
        <v>35000</v>
      </c>
      <c r="H97" s="33">
        <f t="shared" si="9"/>
        <v>35000</v>
      </c>
      <c r="I97" s="33">
        <f t="shared" si="9"/>
        <v>35000</v>
      </c>
      <c r="J97" s="15"/>
    </row>
    <row r="98" spans="1:10" ht="32.25" customHeight="1">
      <c r="A98" s="32" t="s">
        <v>152</v>
      </c>
      <c r="B98" s="46" t="s">
        <v>57</v>
      </c>
      <c r="C98" s="36" t="s">
        <v>174</v>
      </c>
      <c r="D98" s="32" t="s">
        <v>91</v>
      </c>
      <c r="E98" s="32" t="s">
        <v>196</v>
      </c>
      <c r="F98" s="32" t="s">
        <v>58</v>
      </c>
      <c r="G98" s="33">
        <v>35000</v>
      </c>
      <c r="H98" s="33">
        <v>35000</v>
      </c>
      <c r="I98" s="33">
        <v>35000</v>
      </c>
      <c r="J98" s="15"/>
    </row>
    <row r="99" spans="1:10">
      <c r="A99" s="32" t="s">
        <v>153</v>
      </c>
      <c r="B99" s="71" t="s">
        <v>29</v>
      </c>
      <c r="C99" s="63" t="s">
        <v>174</v>
      </c>
      <c r="D99" s="64" t="s">
        <v>83</v>
      </c>
      <c r="E99" s="64"/>
      <c r="F99" s="64"/>
      <c r="G99" s="65">
        <f t="shared" ref="G99:I103" si="10">G100</f>
        <v>139950</v>
      </c>
      <c r="H99" s="65">
        <f t="shared" si="10"/>
        <v>150600</v>
      </c>
      <c r="I99" s="65">
        <f t="shared" si="10"/>
        <v>150600</v>
      </c>
      <c r="J99" s="15"/>
    </row>
    <row r="100" spans="1:10" ht="38.25">
      <c r="A100" s="32" t="s">
        <v>154</v>
      </c>
      <c r="B100" s="46" t="s">
        <v>186</v>
      </c>
      <c r="C100" s="36" t="s">
        <v>174</v>
      </c>
      <c r="D100" s="32" t="s">
        <v>83</v>
      </c>
      <c r="E100" s="32" t="s">
        <v>170</v>
      </c>
      <c r="F100" s="32"/>
      <c r="G100" s="33">
        <f t="shared" si="10"/>
        <v>139950</v>
      </c>
      <c r="H100" s="33">
        <f t="shared" si="10"/>
        <v>150600</v>
      </c>
      <c r="I100" s="33">
        <f t="shared" si="10"/>
        <v>150600</v>
      </c>
      <c r="J100" s="15"/>
    </row>
    <row r="101" spans="1:10" ht="39">
      <c r="A101" s="32" t="s">
        <v>155</v>
      </c>
      <c r="B101" s="69" t="s">
        <v>14</v>
      </c>
      <c r="C101" s="36" t="s">
        <v>174</v>
      </c>
      <c r="D101" s="32" t="s">
        <v>83</v>
      </c>
      <c r="E101" s="32" t="s">
        <v>202</v>
      </c>
      <c r="F101" s="32"/>
      <c r="G101" s="33">
        <f t="shared" si="10"/>
        <v>139950</v>
      </c>
      <c r="H101" s="33">
        <f t="shared" si="10"/>
        <v>150600</v>
      </c>
      <c r="I101" s="33">
        <f t="shared" si="10"/>
        <v>150600</v>
      </c>
      <c r="J101" s="15"/>
    </row>
    <row r="102" spans="1:10" s="4" customFormat="1" ht="25.5">
      <c r="A102" s="32" t="s">
        <v>156</v>
      </c>
      <c r="B102" s="43" t="s">
        <v>199</v>
      </c>
      <c r="C102" s="36" t="s">
        <v>174</v>
      </c>
      <c r="D102" s="32" t="s">
        <v>83</v>
      </c>
      <c r="E102" s="32" t="s">
        <v>198</v>
      </c>
      <c r="F102" s="72"/>
      <c r="G102" s="33">
        <f t="shared" si="10"/>
        <v>139950</v>
      </c>
      <c r="H102" s="33">
        <f t="shared" si="10"/>
        <v>150600</v>
      </c>
      <c r="I102" s="33">
        <f t="shared" si="10"/>
        <v>150600</v>
      </c>
      <c r="J102" s="73"/>
    </row>
    <row r="103" spans="1:10" ht="25.5">
      <c r="A103" s="32" t="s">
        <v>157</v>
      </c>
      <c r="B103" s="46" t="s">
        <v>55</v>
      </c>
      <c r="C103" s="36" t="s">
        <v>174</v>
      </c>
      <c r="D103" s="32" t="s">
        <v>83</v>
      </c>
      <c r="E103" s="32" t="s">
        <v>198</v>
      </c>
      <c r="F103" s="32" t="s">
        <v>56</v>
      </c>
      <c r="G103" s="33">
        <f t="shared" si="10"/>
        <v>139950</v>
      </c>
      <c r="H103" s="33">
        <f t="shared" si="10"/>
        <v>150600</v>
      </c>
      <c r="I103" s="33">
        <f t="shared" si="10"/>
        <v>150600</v>
      </c>
      <c r="J103" s="15"/>
    </row>
    <row r="104" spans="1:10" ht="28.5" customHeight="1">
      <c r="A104" s="32" t="s">
        <v>158</v>
      </c>
      <c r="B104" s="46" t="s">
        <v>57</v>
      </c>
      <c r="C104" s="36" t="s">
        <v>174</v>
      </c>
      <c r="D104" s="32" t="s">
        <v>83</v>
      </c>
      <c r="E104" s="32" t="s">
        <v>198</v>
      </c>
      <c r="F104" s="32" t="s">
        <v>58</v>
      </c>
      <c r="G104" s="33">
        <v>139950</v>
      </c>
      <c r="H104" s="33">
        <v>150600</v>
      </c>
      <c r="I104" s="33">
        <v>150600</v>
      </c>
      <c r="J104" s="15"/>
    </row>
    <row r="105" spans="1:10">
      <c r="A105" s="32" t="s">
        <v>159</v>
      </c>
      <c r="B105" s="74" t="s">
        <v>11</v>
      </c>
      <c r="C105" s="63" t="s">
        <v>174</v>
      </c>
      <c r="D105" s="75" t="s">
        <v>10</v>
      </c>
      <c r="E105" s="75"/>
      <c r="F105" s="75"/>
      <c r="G105" s="55">
        <f>SUM(G107)</f>
        <v>613150</v>
      </c>
      <c r="H105" s="55">
        <f>SUM(H107)</f>
        <v>391150</v>
      </c>
      <c r="I105" s="55">
        <f>SUM(I107)</f>
        <v>391150</v>
      </c>
      <c r="J105" s="15"/>
    </row>
    <row r="106" spans="1:10" ht="38.25">
      <c r="A106" s="32" t="s">
        <v>218</v>
      </c>
      <c r="B106" s="56" t="s">
        <v>185</v>
      </c>
      <c r="C106" s="36" t="s">
        <v>174</v>
      </c>
      <c r="D106" s="32" t="s">
        <v>10</v>
      </c>
      <c r="E106" s="32" t="s">
        <v>170</v>
      </c>
      <c r="F106" s="32"/>
      <c r="G106" s="33">
        <f>SUM(G107)</f>
        <v>613150</v>
      </c>
      <c r="H106" s="33">
        <f>SUM(H107)</f>
        <v>391150</v>
      </c>
      <c r="I106" s="33">
        <f>SUM(I107)</f>
        <v>391150</v>
      </c>
      <c r="J106" s="15"/>
    </row>
    <row r="107" spans="1:10" ht="39">
      <c r="A107" s="32" t="s">
        <v>219</v>
      </c>
      <c r="B107" s="69" t="s">
        <v>14</v>
      </c>
      <c r="C107" s="36" t="s">
        <v>174</v>
      </c>
      <c r="D107" s="32" t="s">
        <v>10</v>
      </c>
      <c r="E107" s="32" t="s">
        <v>161</v>
      </c>
      <c r="F107" s="32"/>
      <c r="G107" s="33">
        <f>G108+G111+G114</f>
        <v>613150</v>
      </c>
      <c r="H107" s="33">
        <f>SUM(H108+H111+H114)</f>
        <v>391150</v>
      </c>
      <c r="I107" s="33">
        <f>SUM(I108+I111+I114)</f>
        <v>391150</v>
      </c>
      <c r="J107" s="15"/>
    </row>
    <row r="108" spans="1:10" ht="25.5">
      <c r="A108" s="32" t="s">
        <v>220</v>
      </c>
      <c r="B108" s="43" t="s">
        <v>201</v>
      </c>
      <c r="C108" s="36" t="s">
        <v>174</v>
      </c>
      <c r="D108" s="32" t="s">
        <v>10</v>
      </c>
      <c r="E108" s="32" t="s">
        <v>162</v>
      </c>
      <c r="F108" s="32"/>
      <c r="G108" s="76">
        <f t="shared" ref="G108:I109" si="11">G109</f>
        <v>361150</v>
      </c>
      <c r="H108" s="76">
        <f t="shared" si="11"/>
        <v>381150</v>
      </c>
      <c r="I108" s="76">
        <f t="shared" si="11"/>
        <v>381150</v>
      </c>
      <c r="J108" s="15"/>
    </row>
    <row r="109" spans="1:10" ht="25.5">
      <c r="A109" s="32" t="s">
        <v>221</v>
      </c>
      <c r="B109" s="46" t="s">
        <v>55</v>
      </c>
      <c r="C109" s="36" t="s">
        <v>174</v>
      </c>
      <c r="D109" s="32" t="s">
        <v>10</v>
      </c>
      <c r="E109" s="32" t="s">
        <v>162</v>
      </c>
      <c r="F109" s="32" t="s">
        <v>56</v>
      </c>
      <c r="G109" s="33">
        <f t="shared" si="11"/>
        <v>361150</v>
      </c>
      <c r="H109" s="33">
        <f t="shared" si="11"/>
        <v>381150</v>
      </c>
      <c r="I109" s="33">
        <f t="shared" si="11"/>
        <v>381150</v>
      </c>
      <c r="J109" s="15"/>
    </row>
    <row r="110" spans="1:10" ht="38.25">
      <c r="A110" s="32" t="s">
        <v>222</v>
      </c>
      <c r="B110" s="46" t="s">
        <v>57</v>
      </c>
      <c r="C110" s="36" t="s">
        <v>174</v>
      </c>
      <c r="D110" s="32" t="s">
        <v>10</v>
      </c>
      <c r="E110" s="32" t="s">
        <v>162</v>
      </c>
      <c r="F110" s="32" t="s">
        <v>58</v>
      </c>
      <c r="G110" s="33">
        <v>361150</v>
      </c>
      <c r="H110" s="33">
        <v>381150</v>
      </c>
      <c r="I110" s="33">
        <v>381150</v>
      </c>
      <c r="J110" s="15"/>
    </row>
    <row r="111" spans="1:10" ht="27" customHeight="1">
      <c r="A111" s="32" t="s">
        <v>223</v>
      </c>
      <c r="B111" s="43" t="s">
        <v>200</v>
      </c>
      <c r="C111" s="36" t="s">
        <v>174</v>
      </c>
      <c r="D111" s="32" t="s">
        <v>10</v>
      </c>
      <c r="E111" s="32" t="s">
        <v>163</v>
      </c>
      <c r="F111" s="32"/>
      <c r="G111" s="76">
        <f t="shared" ref="G111:I112" si="12">G112</f>
        <v>162000</v>
      </c>
      <c r="H111" s="76">
        <f t="shared" si="12"/>
        <v>7000</v>
      </c>
      <c r="I111" s="76">
        <f t="shared" si="12"/>
        <v>7000</v>
      </c>
      <c r="J111" s="15"/>
    </row>
    <row r="112" spans="1:10" ht="25.5">
      <c r="A112" s="32" t="s">
        <v>224</v>
      </c>
      <c r="B112" s="46" t="s">
        <v>55</v>
      </c>
      <c r="C112" s="36" t="s">
        <v>174</v>
      </c>
      <c r="D112" s="32" t="s">
        <v>10</v>
      </c>
      <c r="E112" s="32" t="s">
        <v>163</v>
      </c>
      <c r="F112" s="32" t="s">
        <v>56</v>
      </c>
      <c r="G112" s="33">
        <f t="shared" si="12"/>
        <v>162000</v>
      </c>
      <c r="H112" s="33">
        <f t="shared" si="12"/>
        <v>7000</v>
      </c>
      <c r="I112" s="33">
        <f t="shared" si="12"/>
        <v>7000</v>
      </c>
      <c r="J112" s="15"/>
    </row>
    <row r="113" spans="1:10" ht="38.25">
      <c r="A113" s="32" t="s">
        <v>52</v>
      </c>
      <c r="B113" s="46" t="s">
        <v>57</v>
      </c>
      <c r="C113" s="36" t="s">
        <v>174</v>
      </c>
      <c r="D113" s="32" t="s">
        <v>10</v>
      </c>
      <c r="E113" s="32" t="s">
        <v>163</v>
      </c>
      <c r="F113" s="32" t="s">
        <v>58</v>
      </c>
      <c r="G113" s="33">
        <v>162000</v>
      </c>
      <c r="H113" s="33">
        <v>7000</v>
      </c>
      <c r="I113" s="33">
        <v>7000</v>
      </c>
      <c r="J113" s="15"/>
    </row>
    <row r="114" spans="1:10" ht="42.75">
      <c r="A114" s="32" t="s">
        <v>209</v>
      </c>
      <c r="B114" s="77" t="s">
        <v>93</v>
      </c>
      <c r="C114" s="36" t="s">
        <v>174</v>
      </c>
      <c r="D114" s="32" t="s">
        <v>10</v>
      </c>
      <c r="E114" s="32" t="s">
        <v>164</v>
      </c>
      <c r="F114" s="32"/>
      <c r="G114" s="78">
        <f t="shared" ref="G114:I115" si="13">G115</f>
        <v>90000</v>
      </c>
      <c r="H114" s="78">
        <f t="shared" si="13"/>
        <v>3000</v>
      </c>
      <c r="I114" s="78">
        <f t="shared" si="13"/>
        <v>3000</v>
      </c>
      <c r="J114" s="15"/>
    </row>
    <row r="115" spans="1:10" ht="25.5">
      <c r="A115" s="32" t="s">
        <v>210</v>
      </c>
      <c r="B115" s="46" t="s">
        <v>55</v>
      </c>
      <c r="C115" s="36" t="s">
        <v>174</v>
      </c>
      <c r="D115" s="32" t="s">
        <v>10</v>
      </c>
      <c r="E115" s="32" t="s">
        <v>164</v>
      </c>
      <c r="F115" s="32" t="s">
        <v>56</v>
      </c>
      <c r="G115" s="33">
        <f t="shared" si="13"/>
        <v>90000</v>
      </c>
      <c r="H115" s="33">
        <f t="shared" si="13"/>
        <v>3000</v>
      </c>
      <c r="I115" s="33">
        <f t="shared" si="13"/>
        <v>3000</v>
      </c>
      <c r="J115" s="15"/>
    </row>
    <row r="116" spans="1:10" ht="38.25">
      <c r="A116" s="32" t="s">
        <v>211</v>
      </c>
      <c r="B116" s="46" t="s">
        <v>57</v>
      </c>
      <c r="C116" s="36" t="s">
        <v>174</v>
      </c>
      <c r="D116" s="32" t="s">
        <v>10</v>
      </c>
      <c r="E116" s="32" t="s">
        <v>164</v>
      </c>
      <c r="F116" s="32" t="s">
        <v>58</v>
      </c>
      <c r="G116" s="33">
        <v>90000</v>
      </c>
      <c r="H116" s="33">
        <v>3000</v>
      </c>
      <c r="I116" s="33">
        <v>3000</v>
      </c>
      <c r="J116" s="15"/>
    </row>
    <row r="117" spans="1:10">
      <c r="A117" s="32" t="s">
        <v>227</v>
      </c>
      <c r="B117" s="74" t="s">
        <v>61</v>
      </c>
      <c r="C117" s="63" t="s">
        <v>174</v>
      </c>
      <c r="D117" s="75" t="s">
        <v>30</v>
      </c>
      <c r="E117" s="75"/>
      <c r="F117" s="75"/>
      <c r="G117" s="55">
        <f>G118</f>
        <v>10901</v>
      </c>
      <c r="H117" s="55">
        <f>H118</f>
        <v>10901</v>
      </c>
      <c r="I117" s="55">
        <f>I118</f>
        <v>10901</v>
      </c>
      <c r="J117" s="15"/>
    </row>
    <row r="118" spans="1:10" ht="29.25">
      <c r="A118" s="32" t="s">
        <v>228</v>
      </c>
      <c r="B118" s="79" t="s">
        <v>87</v>
      </c>
      <c r="C118" s="36" t="s">
        <v>174</v>
      </c>
      <c r="D118" s="32" t="s">
        <v>33</v>
      </c>
      <c r="E118" s="32"/>
      <c r="F118" s="32"/>
      <c r="G118" s="33">
        <f>SUM(G123)</f>
        <v>10901</v>
      </c>
      <c r="H118" s="33">
        <f>SUM(H123)</f>
        <v>10901</v>
      </c>
      <c r="I118" s="33">
        <f>SUM(I123)</f>
        <v>10901</v>
      </c>
      <c r="J118" s="15"/>
    </row>
    <row r="119" spans="1:10" ht="38.25">
      <c r="A119" s="32" t="s">
        <v>229</v>
      </c>
      <c r="B119" s="46" t="s">
        <v>186</v>
      </c>
      <c r="C119" s="36" t="s">
        <v>174</v>
      </c>
      <c r="D119" s="32" t="s">
        <v>33</v>
      </c>
      <c r="E119" s="32" t="s">
        <v>170</v>
      </c>
      <c r="F119" s="32"/>
      <c r="G119" s="33">
        <f t="shared" ref="G119:I121" si="14">SUM(G120)</f>
        <v>10901</v>
      </c>
      <c r="H119" s="33">
        <f t="shared" si="14"/>
        <v>10901</v>
      </c>
      <c r="I119" s="33">
        <f t="shared" si="14"/>
        <v>10901</v>
      </c>
      <c r="J119" s="15"/>
    </row>
    <row r="120" spans="1:10" ht="25.5">
      <c r="A120" s="32" t="s">
        <v>230</v>
      </c>
      <c r="B120" s="46" t="s">
        <v>179</v>
      </c>
      <c r="C120" s="36" t="s">
        <v>174</v>
      </c>
      <c r="D120" s="32" t="s">
        <v>33</v>
      </c>
      <c r="E120" s="32" t="s">
        <v>168</v>
      </c>
      <c r="F120" s="32"/>
      <c r="G120" s="33">
        <f t="shared" si="14"/>
        <v>10901</v>
      </c>
      <c r="H120" s="33">
        <f t="shared" si="14"/>
        <v>10901</v>
      </c>
      <c r="I120" s="33">
        <f t="shared" si="14"/>
        <v>10901</v>
      </c>
      <c r="J120" s="15"/>
    </row>
    <row r="121" spans="1:10" ht="25.5">
      <c r="A121" s="32" t="s">
        <v>235</v>
      </c>
      <c r="B121" s="46" t="s">
        <v>3</v>
      </c>
      <c r="C121" s="36" t="s">
        <v>174</v>
      </c>
      <c r="D121" s="32" t="s">
        <v>33</v>
      </c>
      <c r="E121" s="32" t="s">
        <v>203</v>
      </c>
      <c r="F121" s="32"/>
      <c r="G121" s="33">
        <f t="shared" si="14"/>
        <v>10901</v>
      </c>
      <c r="H121" s="33">
        <f t="shared" si="14"/>
        <v>10901</v>
      </c>
      <c r="I121" s="33">
        <f t="shared" si="14"/>
        <v>10901</v>
      </c>
      <c r="J121" s="15"/>
    </row>
    <row r="122" spans="1:10">
      <c r="A122" s="32" t="s">
        <v>236</v>
      </c>
      <c r="B122" s="46" t="s">
        <v>5</v>
      </c>
      <c r="C122" s="36" t="s">
        <v>174</v>
      </c>
      <c r="D122" s="32" t="s">
        <v>33</v>
      </c>
      <c r="E122" s="32" t="s">
        <v>203</v>
      </c>
      <c r="F122" s="32" t="s">
        <v>6</v>
      </c>
      <c r="G122" s="33">
        <f>G123</f>
        <v>10901</v>
      </c>
      <c r="H122" s="33">
        <f>H123</f>
        <v>10901</v>
      </c>
      <c r="I122" s="33">
        <f>I123</f>
        <v>10901</v>
      </c>
      <c r="J122" s="15"/>
    </row>
    <row r="123" spans="1:10">
      <c r="A123" s="32" t="s">
        <v>237</v>
      </c>
      <c r="B123" s="46" t="s">
        <v>17</v>
      </c>
      <c r="C123" s="36" t="s">
        <v>174</v>
      </c>
      <c r="D123" s="32" t="s">
        <v>33</v>
      </c>
      <c r="E123" s="32" t="s">
        <v>203</v>
      </c>
      <c r="F123" s="32" t="s">
        <v>16</v>
      </c>
      <c r="G123" s="33">
        <v>10901</v>
      </c>
      <c r="H123" s="33">
        <v>10901</v>
      </c>
      <c r="I123" s="33">
        <v>10901</v>
      </c>
      <c r="J123" s="15"/>
    </row>
    <row r="124" spans="1:10" ht="27.6" customHeight="1">
      <c r="A124" s="32" t="s">
        <v>241</v>
      </c>
      <c r="B124" s="35" t="s">
        <v>1</v>
      </c>
      <c r="C124" s="36"/>
      <c r="D124" s="36"/>
      <c r="E124" s="36"/>
      <c r="F124" s="36"/>
      <c r="G124" s="80">
        <v>0</v>
      </c>
      <c r="H124" s="80">
        <v>71898</v>
      </c>
      <c r="I124" s="80">
        <v>141603</v>
      </c>
      <c r="J124" s="15"/>
    </row>
    <row r="125" spans="1:10">
      <c r="A125" s="32" t="s">
        <v>242</v>
      </c>
      <c r="B125" s="35" t="s">
        <v>18</v>
      </c>
      <c r="C125" s="36"/>
      <c r="D125" s="36"/>
      <c r="E125" s="37"/>
      <c r="F125" s="36"/>
      <c r="G125" s="38">
        <f>SUM(G124+G117+G91+G80+G63+G55+G13)</f>
        <v>4162908.94</v>
      </c>
      <c r="H125" s="38">
        <f>SUM(H124+H117+H91+H80+H63+H55+H13)</f>
        <v>2947458</v>
      </c>
      <c r="I125" s="38">
        <f>SUM(I124+I117+I91+I80+I63+I55+I13)</f>
        <v>2988668</v>
      </c>
      <c r="J125" s="15"/>
    </row>
    <row r="127" spans="1:10">
      <c r="G127" s="7"/>
    </row>
  </sheetData>
  <autoFilter ref="A10:I125"/>
  <mergeCells count="4">
    <mergeCell ref="A6:I6"/>
    <mergeCell ref="A7:I7"/>
    <mergeCell ref="H4:I4"/>
    <mergeCell ref="B4:C4"/>
  </mergeCells>
  <phoneticPr fontId="3" type="noConversion"/>
  <pageMargins left="0.78740157480314965" right="0.39370078740157483" top="0.59055118110236227" bottom="0.78740157480314965" header="0.39370078740157483" footer="0.39370078740157483"/>
  <pageSetup paperSize="9" scale="48" orientation="portrait" r:id="rId1"/>
  <headerFooter alignWithMargins="0"/>
  <rowBreaks count="2" manualBreakCount="2">
    <brk id="54" max="16383" man="1"/>
    <brk id="1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6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2018-10-11T07:35:27Z</cp:lastPrinted>
  <dcterms:created xsi:type="dcterms:W3CDTF">2007-10-12T08:23:45Z</dcterms:created>
  <dcterms:modified xsi:type="dcterms:W3CDTF">2018-10-15T08:15:42Z</dcterms:modified>
</cp:coreProperties>
</file>