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790" tabRatio="870"/>
  </bookViews>
  <sheets>
    <sheet name="прил 6" sheetId="5" r:id="rId1"/>
  </sheets>
  <definedNames>
    <definedName name="_xlnm._FilterDatabase" localSheetId="0" hidden="1">'прил 6'!$A$10:$I$122</definedName>
  </definedNames>
  <calcPr calcId="144525"/>
</workbook>
</file>

<file path=xl/calcChain.xml><?xml version="1.0" encoding="utf-8"?>
<calcChain xmlns="http://schemas.openxmlformats.org/spreadsheetml/2006/main">
  <c r="I26" i="5" l="1"/>
  <c r="H26" i="5"/>
  <c r="G26" i="5"/>
  <c r="I19" i="5"/>
  <c r="H19" i="5"/>
  <c r="G19" i="5"/>
  <c r="I67" i="5" l="1"/>
  <c r="H67" i="5"/>
  <c r="G67" i="5"/>
  <c r="I65" i="5"/>
  <c r="H65" i="5"/>
  <c r="G65" i="5"/>
  <c r="I112" i="5" l="1"/>
  <c r="H112" i="5"/>
  <c r="G112" i="5"/>
  <c r="I110" i="5"/>
  <c r="H110" i="5"/>
  <c r="G110" i="5"/>
  <c r="I80" i="5" l="1"/>
  <c r="H80" i="5"/>
  <c r="G80" i="5"/>
  <c r="I78" i="5"/>
  <c r="H78" i="5"/>
  <c r="G78" i="5"/>
  <c r="I63" i="5"/>
  <c r="H63" i="5"/>
  <c r="G63" i="5"/>
  <c r="I24" i="5"/>
  <c r="H24" i="5"/>
  <c r="G24" i="5"/>
  <c r="H30" i="5"/>
  <c r="H28" i="5" l="1"/>
  <c r="I28" i="5"/>
  <c r="G33" i="5"/>
  <c r="G71" i="5" l="1"/>
  <c r="I17" i="5" l="1"/>
  <c r="H17" i="5"/>
  <c r="G17" i="5"/>
  <c r="G82" i="5" l="1"/>
  <c r="G77" i="5" s="1"/>
  <c r="I119" i="5" l="1"/>
  <c r="I118" i="5" s="1"/>
  <c r="I117" i="5" s="1"/>
  <c r="I116" i="5" s="1"/>
  <c r="H119" i="5"/>
  <c r="H118" i="5" s="1"/>
  <c r="H117" i="5" s="1"/>
  <c r="H116" i="5" s="1"/>
  <c r="G119" i="5"/>
  <c r="G118" i="5" s="1"/>
  <c r="G117" i="5" s="1"/>
  <c r="G116" i="5" s="1"/>
  <c r="I90" i="5"/>
  <c r="H90" i="5"/>
  <c r="G90" i="5"/>
  <c r="I108" i="5"/>
  <c r="I107" i="5" s="1"/>
  <c r="H108" i="5"/>
  <c r="H107" i="5" s="1"/>
  <c r="G108" i="5"/>
  <c r="G107" i="5" s="1"/>
  <c r="I105" i="5"/>
  <c r="I104" i="5" s="1"/>
  <c r="H105" i="5"/>
  <c r="H104" i="5" s="1"/>
  <c r="G105" i="5"/>
  <c r="G104" i="5" s="1"/>
  <c r="I102" i="5"/>
  <c r="I101" i="5" s="1"/>
  <c r="H102" i="5"/>
  <c r="H101" i="5" s="1"/>
  <c r="G102" i="5"/>
  <c r="G101" i="5" s="1"/>
  <c r="I96" i="5"/>
  <c r="I95" i="5" s="1"/>
  <c r="I94" i="5" s="1"/>
  <c r="I93" i="5" s="1"/>
  <c r="I92" i="5" s="1"/>
  <c r="H96" i="5"/>
  <c r="H95" i="5" s="1"/>
  <c r="H94" i="5" s="1"/>
  <c r="H93" i="5" s="1"/>
  <c r="H92" i="5" s="1"/>
  <c r="G96" i="5"/>
  <c r="G95" i="5" s="1"/>
  <c r="G94" i="5" s="1"/>
  <c r="G93" i="5" s="1"/>
  <c r="G92" i="5" s="1"/>
  <c r="I82" i="5"/>
  <c r="H82" i="5"/>
  <c r="G76" i="5"/>
  <c r="G75" i="5" s="1"/>
  <c r="G74" i="5" s="1"/>
  <c r="G73" i="5" s="1"/>
  <c r="I71" i="5"/>
  <c r="H71" i="5"/>
  <c r="I61" i="5"/>
  <c r="I60" i="5" s="1"/>
  <c r="I59" i="5" s="1"/>
  <c r="H61" i="5"/>
  <c r="H60" i="5" s="1"/>
  <c r="H59" i="5" s="1"/>
  <c r="G61" i="5"/>
  <c r="G60" i="5" s="1"/>
  <c r="G59" i="5" s="1"/>
  <c r="I53" i="5"/>
  <c r="H53" i="5"/>
  <c r="G53" i="5"/>
  <c r="I55" i="5"/>
  <c r="H55" i="5"/>
  <c r="G55" i="5"/>
  <c r="I47" i="5"/>
  <c r="I46" i="5" s="1"/>
  <c r="H47" i="5"/>
  <c r="G47" i="5"/>
  <c r="G46" i="5" s="1"/>
  <c r="I42" i="5"/>
  <c r="I41" i="5" s="1"/>
  <c r="I40" i="5" s="1"/>
  <c r="H42" i="5"/>
  <c r="H41" i="5" s="1"/>
  <c r="H40" i="5" s="1"/>
  <c r="G42" i="5"/>
  <c r="G41" i="5" s="1"/>
  <c r="G40" i="5" s="1"/>
  <c r="I38" i="5"/>
  <c r="I37" i="5" s="1"/>
  <c r="I36" i="5" s="1"/>
  <c r="I35" i="5" s="1"/>
  <c r="H38" i="5"/>
  <c r="H37" i="5" s="1"/>
  <c r="H36" i="5" s="1"/>
  <c r="H35" i="5" s="1"/>
  <c r="G38" i="5"/>
  <c r="G37" i="5" s="1"/>
  <c r="G36" i="5" s="1"/>
  <c r="G35" i="5" s="1"/>
  <c r="G28" i="5"/>
  <c r="I30" i="5"/>
  <c r="G30" i="5"/>
  <c r="H115" i="5"/>
  <c r="H114" i="5" s="1"/>
  <c r="I115" i="5"/>
  <c r="I114" i="5" s="1"/>
  <c r="G115" i="5"/>
  <c r="G114" i="5" s="1"/>
  <c r="H16" i="5"/>
  <c r="H15" i="5" s="1"/>
  <c r="H14" i="5" s="1"/>
  <c r="I16" i="5"/>
  <c r="I15" i="5" s="1"/>
  <c r="I14" i="5" s="1"/>
  <c r="H32" i="5"/>
  <c r="I32" i="5"/>
  <c r="G32" i="5"/>
  <c r="G16" i="5"/>
  <c r="G15" i="5" s="1"/>
  <c r="G23" i="5" l="1"/>
  <c r="G22" i="5" s="1"/>
  <c r="G21" i="5" s="1"/>
  <c r="H77" i="5"/>
  <c r="H76" i="5" s="1"/>
  <c r="H75" i="5" s="1"/>
  <c r="I77" i="5"/>
  <c r="I76" i="5" s="1"/>
  <c r="I75" i="5" s="1"/>
  <c r="I74" i="5" s="1"/>
  <c r="I73" i="5" s="1"/>
  <c r="G45" i="5"/>
  <c r="G44" i="5"/>
  <c r="H23" i="5"/>
  <c r="H22" i="5" s="1"/>
  <c r="H21" i="5" s="1"/>
  <c r="I52" i="5"/>
  <c r="I51" i="5" s="1"/>
  <c r="I50" i="5" s="1"/>
  <c r="I49" i="5" s="1"/>
  <c r="H100" i="5"/>
  <c r="H98" i="5" s="1"/>
  <c r="I23" i="5"/>
  <c r="I22" i="5" s="1"/>
  <c r="I21" i="5" s="1"/>
  <c r="I45" i="5"/>
  <c r="I44" i="5" s="1"/>
  <c r="H45" i="5"/>
  <c r="H44" i="5" s="1"/>
  <c r="H46" i="5"/>
  <c r="G14" i="5"/>
  <c r="G100" i="5"/>
  <c r="G98" i="5" s="1"/>
  <c r="I100" i="5"/>
  <c r="I98" i="5" s="1"/>
  <c r="H52" i="5"/>
  <c r="H51" i="5" s="1"/>
  <c r="H50" i="5" s="1"/>
  <c r="H49" i="5" s="1"/>
  <c r="G58" i="5"/>
  <c r="G57" i="5" s="1"/>
  <c r="I58" i="5"/>
  <c r="I57" i="5" s="1"/>
  <c r="H58" i="5"/>
  <c r="H57" i="5" s="1"/>
  <c r="G52" i="5"/>
  <c r="G51" i="5" s="1"/>
  <c r="G50" i="5" s="1"/>
  <c r="G49" i="5" s="1"/>
  <c r="I13" i="5"/>
  <c r="H73" i="5" l="1"/>
  <c r="H74" i="5"/>
  <c r="H99" i="5"/>
  <c r="G13" i="5"/>
  <c r="H13" i="5"/>
  <c r="I99" i="5"/>
  <c r="G99" i="5"/>
  <c r="H89" i="5"/>
  <c r="H88" i="5" s="1"/>
  <c r="H87" i="5" s="1"/>
  <c r="H86" i="5" s="1"/>
  <c r="H85" i="5" s="1"/>
  <c r="H84" i="5" s="1"/>
  <c r="I89" i="5"/>
  <c r="I88" i="5" s="1"/>
  <c r="I87" i="5" s="1"/>
  <c r="I86" i="5" s="1"/>
  <c r="I85" i="5" s="1"/>
  <c r="I84" i="5" s="1"/>
  <c r="I122" i="5" s="1"/>
  <c r="G89" i="5"/>
  <c r="G88" i="5" s="1"/>
  <c r="G87" i="5" s="1"/>
  <c r="G86" i="5" s="1"/>
  <c r="G85" i="5" s="1"/>
  <c r="G84" i="5" s="1"/>
  <c r="G122" i="5" s="1"/>
  <c r="H122" i="5" l="1"/>
</calcChain>
</file>

<file path=xl/sharedStrings.xml><?xml version="1.0" encoding="utf-8"?>
<sst xmlns="http://schemas.openxmlformats.org/spreadsheetml/2006/main" count="628" uniqueCount="244">
  <si>
    <t>Приложение 6</t>
  </si>
  <si>
    <t>Условно утвержденные</t>
  </si>
  <si>
    <t>Резервные средства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</si>
  <si>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</si>
  <si>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</si>
  <si>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</si>
  <si>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</si>
  <si>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</si>
  <si>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0409</t>
  </si>
  <si>
    <t>Непрограммные расходы отдельных органов местного самоуправления</t>
  </si>
  <si>
    <t>0503</t>
  </si>
  <si>
    <t>Благоустройство</t>
  </si>
  <si>
    <t>Муниципальная подпрограмма 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</si>
  <si>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</si>
  <si>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"Поддержка муниципальных проектов и мероприятий по благоустройству"</t>
  </si>
  <si>
    <t>870</t>
  </si>
  <si>
    <t>540</t>
  </si>
  <si>
    <t>Иные  межбюджетные трансферты</t>
  </si>
  <si>
    <t>Всего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</si>
  <si>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</si>
  <si>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</si>
  <si>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</si>
  <si>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</si>
  <si>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</si>
  <si>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</si>
  <si>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</si>
  <si>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</si>
  <si>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</si>
  <si>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</si>
  <si>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1100</t>
  </si>
  <si>
    <t>0111</t>
  </si>
  <si>
    <t>0113</t>
  </si>
  <si>
    <t>1105</t>
  </si>
  <si>
    <t>0200</t>
  </si>
  <si>
    <t>0203</t>
  </si>
  <si>
    <t>40</t>
  </si>
  <si>
    <t>0300</t>
  </si>
  <si>
    <t>Национальная оборона</t>
  </si>
  <si>
    <t>13</t>
  </si>
  <si>
    <t>42</t>
  </si>
  <si>
    <t>43</t>
  </si>
  <si>
    <t>47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</si>
  <si>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</si>
  <si>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</si>
  <si>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</si>
  <si>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</si>
  <si>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</si>
  <si>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</si>
  <si>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</si>
  <si>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</si>
  <si>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</si>
  <si>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</si>
  <si>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</si>
  <si>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</si>
  <si>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</si>
  <si>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</si>
  <si>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</si>
  <si>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</si>
  <si>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</si>
  <si>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</si>
  <si>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</si>
  <si>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0104</t>
  </si>
  <si>
    <t>Национальная экономика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</si>
  <si>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</si>
  <si>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</si>
  <si>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</si>
  <si>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</si>
  <si>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</si>
  <si>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</si>
  <si>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</si>
  <si>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</si>
  <si>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</si>
  <si>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</si>
  <si>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</si>
  <si>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</si>
  <si>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</si>
  <si>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</si>
  <si>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</si>
  <si>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</si>
  <si>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</si>
  <si>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</si>
  <si>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</si>
  <si>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</si>
  <si>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</si>
  <si>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</si>
  <si>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</si>
  <si>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Другие вопросы в области физической культуры и спорта</t>
  </si>
  <si>
    <t>( руб.)</t>
  </si>
  <si>
    <t>18</t>
  </si>
  <si>
    <t>Жилищное хозяйство</t>
  </si>
  <si>
    <t>0501</t>
  </si>
  <si>
    <t xml:space="preserve"> </t>
  </si>
  <si>
    <t>Прочие мероприятия по благоустройству городских и сельских поселений,</t>
  </si>
  <si>
    <t>14</t>
  </si>
  <si>
    <t>15</t>
  </si>
  <si>
    <t>16</t>
  </si>
  <si>
    <t>20</t>
  </si>
  <si>
    <t>21</t>
  </si>
  <si>
    <t>22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</si>
  <si>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</si>
  <si>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</si>
  <si>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</si>
  <si>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</si>
  <si>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</si>
  <si>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</si>
  <si>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</si>
  <si>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</si>
  <si>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</si>
  <si>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</si>
  <si>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</si>
  <si>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</si>
  <si>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</si>
  <si>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</si>
  <si>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</si>
  <si>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</si>
  <si>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</si>
  <si>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</si>
  <si>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</si>
  <si>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</si>
  <si>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</si>
  <si>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</si>
  <si>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</si>
  <si>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</si>
  <si>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54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</si>
  <si>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</si>
  <si>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</si>
  <si>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</si>
  <si>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</si>
  <si>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</si>
  <si>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</si>
  <si>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</si>
  <si>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</si>
  <si>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</si>
  <si>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</si>
  <si>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</si>
  <si>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</si>
  <si>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</si>
  <si>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</si>
  <si>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</si>
  <si>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</si>
  <si>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</si>
  <si>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</si>
  <si>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</si>
  <si>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</si>
  <si>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</si>
  <si>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</si>
  <si>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</si>
  <si>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</si>
  <si>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</si>
  <si>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</si>
  <si>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</si>
  <si>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</si>
  <si>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</si>
  <si>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</si>
  <si>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</si>
  <si>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</si>
  <si>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</si>
  <si>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</si>
  <si>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</si>
  <si>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0110000000</t>
  </si>
  <si>
    <t>0110060010</t>
  </si>
  <si>
    <t>0110060040</t>
  </si>
  <si>
    <t>0110060050</t>
  </si>
  <si>
    <t>0120000000</t>
  </si>
  <si>
    <t>0120060020</t>
  </si>
  <si>
    <t>0130000000</t>
  </si>
  <si>
    <t>0140000000</t>
  </si>
  <si>
    <t>0150005010</t>
  </si>
  <si>
    <t>0100000000</t>
  </si>
  <si>
    <t>сельского Совета депутатов</t>
  </si>
  <si>
    <t>62</t>
  </si>
  <si>
    <t>53</t>
  </si>
  <si>
    <t>850</t>
  </si>
  <si>
    <t>Уплата налогов, сборов и иных платежей</t>
  </si>
  <si>
    <t xml:space="preserve">Осуществление полномочий по созданию и обеспечению деятельности административных комиссий </t>
  </si>
  <si>
    <t xml:space="preserve">Осуществление первичного воинского учета на территориях, где отсутствуют военные комиссариаты 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</si>
  <si>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</si>
  <si>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Муниципальная подпрограмма "Развитие массовой физической культуры и спорта"</t>
  </si>
  <si>
    <t>Сумма на          2019 год</t>
  </si>
  <si>
    <t>0310</t>
  </si>
  <si>
    <t>Администрация Чухломинского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</si>
  <si>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Чухломинского сельсовета"</t>
  </si>
  <si>
    <t>Муниципальная программа"Содействие развитию муниципального образования Чухломинский сельсовет "</t>
  </si>
  <si>
    <t>Муниципальная программа "Содействие развитию муниципального образования  Чухломинский сельсовет"</t>
  </si>
  <si>
    <t>2200000000</t>
  </si>
  <si>
    <t>2200004600</t>
  </si>
  <si>
    <t>2200007050</t>
  </si>
  <si>
    <t>2200075140</t>
  </si>
  <si>
    <t>2200051180</t>
  </si>
  <si>
    <t>0130028100</t>
  </si>
  <si>
    <t>Расходы на выплаты персоналу учреждения</t>
  </si>
  <si>
    <t>Муниципальная программа"Содействие развитию муниципального образования Чухломинский сельсовет"</t>
  </si>
  <si>
    <t>0110005010</t>
  </si>
  <si>
    <t>Мероприятия в области жилищного хозяйства (текущий и капитальный ремонт жилищного фонда)</t>
  </si>
  <si>
    <t>0110005020</t>
  </si>
  <si>
    <t>Мероприятие в области"Развитие и  модернизация объектов инфраструктуры "</t>
  </si>
  <si>
    <t>Мероприятие по содержанию мест захоронения</t>
  </si>
  <si>
    <t>Мероприятие по содержанию сетей  уличного  освещения</t>
  </si>
  <si>
    <t>01100000000</t>
  </si>
  <si>
    <t>0140004600</t>
  </si>
  <si>
    <t>77</t>
  </si>
  <si>
    <t>853</t>
  </si>
  <si>
    <t>Сумма на          2020 год</t>
  </si>
  <si>
    <t>Осуществление полномочий на владение,пользование и распоряжение имуществом, находящегося в муниципальной собственности</t>
  </si>
  <si>
    <t>55</t>
  </si>
  <si>
    <t>Ведомственная структура расходов  бюджета сельского поселения Чухломинского сельсовета</t>
  </si>
  <si>
    <t>на 2019 год и плановый период на 2020-2021 годов.</t>
  </si>
  <si>
    <t>Сумма на          2021 год</t>
  </si>
  <si>
    <t>244</t>
  </si>
  <si>
    <t>к решению бюджета</t>
  </si>
  <si>
    <t>22000010210</t>
  </si>
  <si>
    <t>0130074120</t>
  </si>
  <si>
    <t>01300S4120</t>
  </si>
  <si>
    <t>0130010210</t>
  </si>
  <si>
    <t>01200S5080</t>
  </si>
  <si>
    <t>0120075080</t>
  </si>
  <si>
    <t>0120060000</t>
  </si>
  <si>
    <t>93</t>
  </si>
  <si>
    <t>94</t>
  </si>
  <si>
    <t>95</t>
  </si>
  <si>
    <t>96</t>
  </si>
  <si>
    <t>97</t>
  </si>
  <si>
    <t>98</t>
  </si>
  <si>
    <t>99</t>
  </si>
  <si>
    <t>01100S7490</t>
  </si>
  <si>
    <t>0110077490</t>
  </si>
  <si>
    <t>101</t>
  </si>
  <si>
    <t>102</t>
  </si>
  <si>
    <t>01300S5100</t>
  </si>
  <si>
    <t>0130075100</t>
  </si>
  <si>
    <t>104</t>
  </si>
  <si>
    <t>105</t>
  </si>
  <si>
    <t>106</t>
  </si>
  <si>
    <t>107</t>
  </si>
  <si>
    <t>2200010380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</si>
  <si>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с 1 октября на 4,3 процента</t>
  </si>
  <si>
    <t>Расходы на выплаты персоналу государственных (муниципальных) органов с 1 октября на 4,3 процента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</si>
  <si>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МРОТ</t>
  </si>
  <si>
    <t>Расходы на выплаты персоналу государственных (муниципальных) органов МРОТ</t>
  </si>
  <si>
    <t>от 01.10.2019г.   №23</t>
  </si>
  <si>
    <t>108</t>
  </si>
  <si>
    <t>109</t>
  </si>
  <si>
    <t>110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</si>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</sst>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2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2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0" fontId="10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vertical="center"/>
    </xf>
    <xf numFmtId="4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justify" vertical="top" wrapText="1"/>
    </xf>
    <xf numFmtId="0" fontId="18" fillId="0" borderId="0" xfId="0" applyFont="1" applyFill="1" applyAlignment="1">
      <alignment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64" fontId="19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>
      <alignment horizontal="left"/>
    </xf>
  </cellXfs>
  <cellStyles count="3">
    <cellStyle name="Обычный" xfId="0" builtinId="0"/>
    <cellStyle name="Обычный 2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view="pageBreakPreview" topLeftCell="A105" zoomScaleNormal="90" zoomScaleSheetLayoutView="100" workbookViewId="0">
      <selection activeCell="A121" sqref="A121"/>
    </sheetView>
  </sheetViews>
  <sheetFormatPr defaultRowHeight="15.75" x14ac:dyDescent="0.25"/>
  <cols>
    <col min="1" max="1" width="6.7109375" style="4" customWidth="1"/>
    <col min="2" max="2" width="44.42578125" style="5" customWidth="1"/>
    <col min="3" max="3" width="11.140625" style="7" customWidth="1"/>
    <col min="4" max="4" width="11.85546875" style="7" customWidth="1"/>
    <col min="5" max="5" width="13.42578125" style="8" customWidth="1"/>
    <col min="6" max="6" width="10.42578125" style="7" customWidth="1"/>
    <col min="7" max="7" width="16.28515625" style="14" customWidth="1"/>
    <col min="8" max="8" width="15.5703125" style="14" customWidth="1"/>
    <col min="9" max="9" width="15.28515625" style="14" customWidth="1"/>
    <col min="10" max="16384" width="9.140625" style="1"/>
  </cols>
  <sheetData>
    <row r="1" spans="1:9" ht="18.75" x14ac:dyDescent="0.25">
      <c r="B1" s="26"/>
      <c r="C1" s="27"/>
      <c r="G1" s="9"/>
      <c r="H1" s="26" t="s">
        <v>0</v>
      </c>
      <c r="I1" s="27"/>
    </row>
    <row r="2" spans="1:9" ht="18.75" x14ac:dyDescent="0.25">
      <c r="B2" s="28"/>
      <c r="C2" s="29"/>
      <c r="G2" s="10"/>
      <c r="H2" s="28" t="s">
        <v>209</v>
      </c>
      <c r="I2" s="29"/>
    </row>
    <row r="3" spans="1:9" ht="18.75" x14ac:dyDescent="0.25">
      <c r="B3" s="30"/>
      <c r="C3" s="29"/>
      <c r="G3" s="10"/>
      <c r="H3" s="30" t="s">
        <v>169</v>
      </c>
      <c r="I3" s="29"/>
    </row>
    <row r="4" spans="1:9" ht="18.75" x14ac:dyDescent="0.3">
      <c r="B4" s="71"/>
      <c r="C4" s="71"/>
      <c r="F4" s="15"/>
      <c r="G4" s="11"/>
      <c r="H4" s="70" t="s">
        <v>239</v>
      </c>
      <c r="I4" s="70"/>
    </row>
    <row r="6" spans="1:9" ht="18.75" x14ac:dyDescent="0.3">
      <c r="A6" s="69" t="s">
        <v>205</v>
      </c>
      <c r="B6" s="69"/>
      <c r="C6" s="69"/>
      <c r="D6" s="69"/>
      <c r="E6" s="69"/>
      <c r="F6" s="69"/>
      <c r="G6" s="69"/>
      <c r="H6" s="69"/>
      <c r="I6" s="69"/>
    </row>
    <row r="7" spans="1:9" ht="18.75" x14ac:dyDescent="0.3">
      <c r="A7" s="69" t="s">
        <v>206</v>
      </c>
      <c r="B7" s="69"/>
      <c r="C7" s="69"/>
      <c r="D7" s="69"/>
      <c r="E7" s="69"/>
      <c r="F7" s="69"/>
      <c r="G7" s="69"/>
      <c r="H7" s="69"/>
      <c r="I7" s="69"/>
    </row>
    <row r="8" spans="1:9" x14ac:dyDescent="0.25">
      <c r="A8" s="3"/>
      <c r="B8" s="2"/>
      <c r="C8" s="12"/>
      <c r="D8" s="12"/>
      <c r="E8" s="13"/>
      <c r="F8" s="12"/>
      <c r="G8" s="9"/>
      <c r="H8" s="9"/>
      <c r="I8" s="9"/>
    </row>
    <row r="9" spans="1:9" x14ac:dyDescent="0.25">
      <c r="I9" s="14" t="s">
        <v>87</v>
      </c>
    </row>
    <row r="10" spans="1:9" ht="38.25" x14ac:dyDescent="0.25">
      <c r="A10" s="16" t="s">
        <v>64</v>
      </c>
      <c r="B10" s="16" t="s">
        <v>45</v>
      </c>
      <c r="C10" s="17" t="s">
        <v>46</v>
      </c>
      <c r="D10" s="17" t="s">
        <v>47</v>
      </c>
      <c r="E10" s="17" t="s">
        <v>25</v>
      </c>
      <c r="F10" s="17" t="s">
        <v>26</v>
      </c>
      <c r="G10" s="21" t="s">
        <v>178</v>
      </c>
      <c r="H10" s="21" t="s">
        <v>202</v>
      </c>
      <c r="I10" s="21" t="s">
        <v>207</v>
      </c>
    </row>
    <row r="11" spans="1:9" x14ac:dyDescent="0.25">
      <c r="A11" s="18" t="s">
        <v>65</v>
      </c>
      <c r="B11" s="17" t="s">
        <v>66</v>
      </c>
      <c r="C11" s="18" t="s">
        <v>67</v>
      </c>
      <c r="D11" s="17" t="s">
        <v>68</v>
      </c>
      <c r="E11" s="18" t="s">
        <v>69</v>
      </c>
      <c r="F11" s="17" t="s">
        <v>70</v>
      </c>
      <c r="G11" s="18" t="s">
        <v>71</v>
      </c>
      <c r="H11" s="17" t="s">
        <v>74</v>
      </c>
      <c r="I11" s="18" t="s">
        <v>75</v>
      </c>
    </row>
    <row r="12" spans="1:9" ht="42.75" x14ac:dyDescent="0.25">
      <c r="A12" s="17" t="s">
        <v>65</v>
      </c>
      <c r="B12" s="25" t="s">
        <v>180</v>
      </c>
      <c r="C12" s="60" t="s">
        <v>172</v>
      </c>
      <c r="D12" s="60"/>
      <c r="E12" s="61"/>
      <c r="F12" s="60"/>
      <c r="G12" s="24"/>
      <c r="H12" s="24"/>
      <c r="I12" s="24"/>
    </row>
    <row r="13" spans="1:9" ht="31.5" x14ac:dyDescent="0.25">
      <c r="A13" s="17" t="s">
        <v>66</v>
      </c>
      <c r="B13" s="33" t="s">
        <v>49</v>
      </c>
      <c r="C13" s="60" t="s">
        <v>172</v>
      </c>
      <c r="D13" s="34" t="s">
        <v>72</v>
      </c>
      <c r="E13" s="35" t="s">
        <v>48</v>
      </c>
      <c r="F13" s="34" t="s">
        <v>48</v>
      </c>
      <c r="G13" s="40">
        <f>SUM(G14+G21+G35+G40+G44)</f>
        <v>2855909.9699999997</v>
      </c>
      <c r="H13" s="40">
        <f>SUM(H14+H21+H35+H40+H44)</f>
        <v>2374640</v>
      </c>
      <c r="I13" s="40">
        <f>SUM(I47+I40+I35+I32+I30+I28+I15)</f>
        <v>2313739</v>
      </c>
    </row>
    <row r="14" spans="1:9" ht="38.25" x14ac:dyDescent="0.25">
      <c r="A14" s="17" t="s">
        <v>67</v>
      </c>
      <c r="B14" s="41" t="s">
        <v>42</v>
      </c>
      <c r="C14" s="60" t="s">
        <v>172</v>
      </c>
      <c r="D14" s="60" t="s">
        <v>73</v>
      </c>
      <c r="E14" s="61" t="s">
        <v>48</v>
      </c>
      <c r="F14" s="60" t="s">
        <v>48</v>
      </c>
      <c r="G14" s="50">
        <f>G15</f>
        <v>737137</v>
      </c>
      <c r="H14" s="50">
        <f t="shared" ref="G14:I16" si="0">H15</f>
        <v>729300</v>
      </c>
      <c r="I14" s="50">
        <f t="shared" si="0"/>
        <v>729300</v>
      </c>
    </row>
    <row r="15" spans="1:9" ht="25.5" x14ac:dyDescent="0.25">
      <c r="A15" s="17" t="s">
        <v>68</v>
      </c>
      <c r="B15" s="19" t="s">
        <v>84</v>
      </c>
      <c r="C15" s="60" t="s">
        <v>172</v>
      </c>
      <c r="D15" s="60" t="s">
        <v>73</v>
      </c>
      <c r="E15" s="60" t="s">
        <v>184</v>
      </c>
      <c r="F15" s="60" t="s">
        <v>48</v>
      </c>
      <c r="G15" s="51">
        <f>G16+G19</f>
        <v>737137</v>
      </c>
      <c r="H15" s="51">
        <f t="shared" si="0"/>
        <v>729300</v>
      </c>
      <c r="I15" s="51">
        <f t="shared" si="0"/>
        <v>729300</v>
      </c>
    </row>
    <row r="16" spans="1:9" ht="25.5" x14ac:dyDescent="0.25">
      <c r="A16" s="17" t="s">
        <v>69</v>
      </c>
      <c r="B16" s="19" t="s">
        <v>83</v>
      </c>
      <c r="C16" s="60" t="s">
        <v>172</v>
      </c>
      <c r="D16" s="60" t="s">
        <v>73</v>
      </c>
      <c r="E16" s="60" t="s">
        <v>185</v>
      </c>
      <c r="F16" s="60" t="s">
        <v>48</v>
      </c>
      <c r="G16" s="51">
        <f t="shared" si="0"/>
        <v>729300</v>
      </c>
      <c r="H16" s="51">
        <f t="shared" si="0"/>
        <v>729300</v>
      </c>
      <c r="I16" s="51">
        <f t="shared" si="0"/>
        <v>729300</v>
      </c>
    </row>
    <row r="17" spans="1:11" ht="63.75" x14ac:dyDescent="0.25">
      <c r="A17" s="17" t="s">
        <v>70</v>
      </c>
      <c r="B17" s="19" t="s">
        <v>50</v>
      </c>
      <c r="C17" s="60" t="s">
        <v>172</v>
      </c>
      <c r="D17" s="60" t="s">
        <v>73</v>
      </c>
      <c r="E17" s="60" t="s">
        <v>185</v>
      </c>
      <c r="F17" s="60" t="s">
        <v>51</v>
      </c>
      <c r="G17" s="51">
        <f>G18</f>
        <v>729300</v>
      </c>
      <c r="H17" s="51">
        <f>H18</f>
        <v>729300</v>
      </c>
      <c r="I17" s="51">
        <f>I18</f>
        <v>729300</v>
      </c>
      <c r="K17" s="1" t="s">
        <v>91</v>
      </c>
    </row>
    <row r="18" spans="1:11" ht="25.5" x14ac:dyDescent="0.25">
      <c r="A18" s="17" t="s">
        <v>71</v>
      </c>
      <c r="B18" s="19" t="s">
        <v>52</v>
      </c>
      <c r="C18" s="60" t="s">
        <v>172</v>
      </c>
      <c r="D18" s="60" t="s">
        <v>73</v>
      </c>
      <c r="E18" s="60" t="s">
        <v>185</v>
      </c>
      <c r="F18" s="60" t="s">
        <v>53</v>
      </c>
      <c r="G18" s="51">
        <v>729300</v>
      </c>
      <c r="H18" s="51">
        <v>729300</v>
      </c>
      <c r="I18" s="51">
        <v>729300</v>
      </c>
    </row>
    <row r="19" spans="1:11" ht="76.5" x14ac:dyDescent="0.25">
      <c r="A19" s="17" t="s">
        <v>74</v>
      </c>
      <c r="B19" s="19" t="s">
        <v>235</v>
      </c>
      <c r="C19" s="60" t="s">
        <v>172</v>
      </c>
      <c r="D19" s="60" t="s">
        <v>73</v>
      </c>
      <c r="E19" s="60" t="s">
        <v>234</v>
      </c>
      <c r="F19" s="60" t="s">
        <v>51</v>
      </c>
      <c r="G19" s="51">
        <f>G20</f>
        <v>7837</v>
      </c>
      <c r="H19" s="51">
        <f>H20</f>
        <v>0</v>
      </c>
      <c r="I19" s="51">
        <f>I20</f>
        <v>0</v>
      </c>
      <c r="K19" s="1" t="s">
        <v>91</v>
      </c>
    </row>
    <row r="20" spans="1:11" ht="38.25" x14ac:dyDescent="0.25">
      <c r="A20" s="17" t="s">
        <v>75</v>
      </c>
      <c r="B20" s="19" t="s">
        <v>236</v>
      </c>
      <c r="C20" s="60" t="s">
        <v>172</v>
      </c>
      <c r="D20" s="60" t="s">
        <v>73</v>
      </c>
      <c r="E20" s="60" t="s">
        <v>234</v>
      </c>
      <c r="F20" s="60" t="s">
        <v>53</v>
      </c>
      <c r="G20" s="51">
        <v>7837</v>
      </c>
      <c r="H20" s="51">
        <v>0</v>
      </c>
      <c r="I20" s="51">
        <v>0</v>
      </c>
    </row>
    <row r="21" spans="1:11" ht="51" x14ac:dyDescent="0.25">
      <c r="A21" s="17" t="s">
        <v>76</v>
      </c>
      <c r="B21" s="41" t="s">
        <v>43</v>
      </c>
      <c r="C21" s="60" t="s">
        <v>172</v>
      </c>
      <c r="D21" s="60" t="s">
        <v>61</v>
      </c>
      <c r="E21" s="60" t="s">
        <v>48</v>
      </c>
      <c r="F21" s="60" t="s">
        <v>48</v>
      </c>
      <c r="G21" s="50">
        <f>G22+G32</f>
        <v>2086052.97</v>
      </c>
      <c r="H21" s="50">
        <f>H22+H32</f>
        <v>1611444</v>
      </c>
      <c r="I21" s="50">
        <f>I22+I32</f>
        <v>1550543</v>
      </c>
    </row>
    <row r="22" spans="1:11" ht="25.5" x14ac:dyDescent="0.25">
      <c r="A22" s="17" t="s">
        <v>77</v>
      </c>
      <c r="B22" s="19" t="s">
        <v>84</v>
      </c>
      <c r="C22" s="60" t="s">
        <v>172</v>
      </c>
      <c r="D22" s="60" t="s">
        <v>61</v>
      </c>
      <c r="E22" s="60" t="s">
        <v>184</v>
      </c>
      <c r="F22" s="60" t="s">
        <v>48</v>
      </c>
      <c r="G22" s="51">
        <f>G23</f>
        <v>2085547.97</v>
      </c>
      <c r="H22" s="51">
        <f t="shared" ref="H22:I22" si="1">H23</f>
        <v>1610844</v>
      </c>
      <c r="I22" s="51">
        <f t="shared" si="1"/>
        <v>1549943</v>
      </c>
    </row>
    <row r="23" spans="1:11" ht="25.5" x14ac:dyDescent="0.25">
      <c r="A23" s="17" t="s">
        <v>78</v>
      </c>
      <c r="B23" s="19" t="s">
        <v>83</v>
      </c>
      <c r="C23" s="60" t="s">
        <v>172</v>
      </c>
      <c r="D23" s="60" t="s">
        <v>61</v>
      </c>
      <c r="E23" s="60" t="s">
        <v>184</v>
      </c>
      <c r="F23" s="60" t="s">
        <v>48</v>
      </c>
      <c r="G23" s="51">
        <f>SUM(G24+G26+G28+G30)</f>
        <v>2085547.97</v>
      </c>
      <c r="H23" s="51">
        <f>SUM(H28+H30)</f>
        <v>1610844</v>
      </c>
      <c r="I23" s="51">
        <f>SUM(I28+I30)</f>
        <v>1549943</v>
      </c>
    </row>
    <row r="24" spans="1:11" ht="63.75" x14ac:dyDescent="0.25">
      <c r="A24" s="17" t="s">
        <v>38</v>
      </c>
      <c r="B24" s="19" t="s">
        <v>237</v>
      </c>
      <c r="C24" s="60" t="s">
        <v>172</v>
      </c>
      <c r="D24" s="60" t="s">
        <v>61</v>
      </c>
      <c r="E24" s="60" t="s">
        <v>210</v>
      </c>
      <c r="F24" s="60" t="s">
        <v>51</v>
      </c>
      <c r="G24" s="51">
        <f>G25</f>
        <v>55868</v>
      </c>
      <c r="H24" s="51">
        <f>H25</f>
        <v>0</v>
      </c>
      <c r="I24" s="51">
        <f>I25</f>
        <v>0</v>
      </c>
    </row>
    <row r="25" spans="1:11" ht="31.5" x14ac:dyDescent="0.25">
      <c r="A25" s="17" t="s">
        <v>93</v>
      </c>
      <c r="B25" s="19" t="s">
        <v>238</v>
      </c>
      <c r="C25" s="60" t="s">
        <v>172</v>
      </c>
      <c r="D25" s="60" t="s">
        <v>61</v>
      </c>
      <c r="E25" s="60" t="s">
        <v>210</v>
      </c>
      <c r="F25" s="60" t="s">
        <v>53</v>
      </c>
      <c r="G25" s="51">
        <v>55868</v>
      </c>
      <c r="H25" s="51">
        <v>0</v>
      </c>
      <c r="I25" s="51">
        <v>0</v>
      </c>
    </row>
    <row r="26" spans="1:11" ht="76.5" x14ac:dyDescent="0.25">
      <c r="A26" s="17" t="s">
        <v>94</v>
      </c>
      <c r="B26" s="19" t="s">
        <v>235</v>
      </c>
      <c r="C26" s="60" t="s">
        <v>172</v>
      </c>
      <c r="D26" s="60" t="s">
        <v>61</v>
      </c>
      <c r="E26" s="60" t="s">
        <v>234</v>
      </c>
      <c r="F26" s="60" t="s">
        <v>51</v>
      </c>
      <c r="G26" s="51">
        <f>G27</f>
        <v>8878</v>
      </c>
      <c r="H26" s="51">
        <f>H27</f>
        <v>0</v>
      </c>
      <c r="I26" s="51">
        <f>I27</f>
        <v>0</v>
      </c>
    </row>
    <row r="27" spans="1:11" ht="38.25" x14ac:dyDescent="0.25">
      <c r="A27" s="17" t="s">
        <v>95</v>
      </c>
      <c r="B27" s="19" t="s">
        <v>236</v>
      </c>
      <c r="C27" s="60" t="s">
        <v>172</v>
      </c>
      <c r="D27" s="60" t="s">
        <v>61</v>
      </c>
      <c r="E27" s="60" t="s">
        <v>234</v>
      </c>
      <c r="F27" s="60" t="s">
        <v>53</v>
      </c>
      <c r="G27" s="51">
        <v>8878</v>
      </c>
      <c r="H27" s="51">
        <v>0</v>
      </c>
      <c r="I27" s="51">
        <v>0</v>
      </c>
    </row>
    <row r="28" spans="1:11" ht="63.75" x14ac:dyDescent="0.25">
      <c r="A28" s="17" t="s">
        <v>21</v>
      </c>
      <c r="B28" s="19" t="s">
        <v>50</v>
      </c>
      <c r="C28" s="60" t="s">
        <v>172</v>
      </c>
      <c r="D28" s="60" t="s">
        <v>61</v>
      </c>
      <c r="E28" s="60" t="s">
        <v>185</v>
      </c>
      <c r="F28" s="60" t="s">
        <v>51</v>
      </c>
      <c r="G28" s="51">
        <f>G29</f>
        <v>1436477</v>
      </c>
      <c r="H28" s="51">
        <f>H29</f>
        <v>1436477</v>
      </c>
      <c r="I28" s="51">
        <f>I29</f>
        <v>1436477</v>
      </c>
    </row>
    <row r="29" spans="1:11" ht="25.5" x14ac:dyDescent="0.25">
      <c r="A29" s="17" t="s">
        <v>88</v>
      </c>
      <c r="B29" s="19" t="s">
        <v>52</v>
      </c>
      <c r="C29" s="60" t="s">
        <v>172</v>
      </c>
      <c r="D29" s="60" t="s">
        <v>61</v>
      </c>
      <c r="E29" s="60" t="s">
        <v>185</v>
      </c>
      <c r="F29" s="60" t="s">
        <v>53</v>
      </c>
      <c r="G29" s="51">
        <v>1436477</v>
      </c>
      <c r="H29" s="51">
        <v>1436477</v>
      </c>
      <c r="I29" s="51">
        <v>1436477</v>
      </c>
    </row>
    <row r="30" spans="1:11" ht="25.5" x14ac:dyDescent="0.25">
      <c r="A30" s="17" t="s">
        <v>22</v>
      </c>
      <c r="B30" s="19" t="s">
        <v>54</v>
      </c>
      <c r="C30" s="60" t="s">
        <v>172</v>
      </c>
      <c r="D30" s="60" t="s">
        <v>61</v>
      </c>
      <c r="E30" s="60" t="s">
        <v>185</v>
      </c>
      <c r="F30" s="60" t="s">
        <v>55</v>
      </c>
      <c r="G30" s="52">
        <f>G31</f>
        <v>584324.97</v>
      </c>
      <c r="H30" s="52">
        <f>H31</f>
        <v>174367</v>
      </c>
      <c r="I30" s="52">
        <f>I31</f>
        <v>113466</v>
      </c>
    </row>
    <row r="31" spans="1:11" ht="38.25" x14ac:dyDescent="0.25">
      <c r="A31" s="17" t="s">
        <v>96</v>
      </c>
      <c r="B31" s="19" t="s">
        <v>56</v>
      </c>
      <c r="C31" s="60" t="s">
        <v>172</v>
      </c>
      <c r="D31" s="60" t="s">
        <v>61</v>
      </c>
      <c r="E31" s="60" t="s">
        <v>185</v>
      </c>
      <c r="F31" s="60" t="s">
        <v>57</v>
      </c>
      <c r="G31" s="52">
        <v>584324.97</v>
      </c>
      <c r="H31" s="52">
        <v>174367</v>
      </c>
      <c r="I31" s="52">
        <v>113466</v>
      </c>
    </row>
    <row r="32" spans="1:11" x14ac:dyDescent="0.25">
      <c r="A32" s="17" t="s">
        <v>97</v>
      </c>
      <c r="B32" s="19" t="s">
        <v>58</v>
      </c>
      <c r="C32" s="60" t="s">
        <v>172</v>
      </c>
      <c r="D32" s="60" t="s">
        <v>61</v>
      </c>
      <c r="E32" s="60" t="s">
        <v>185</v>
      </c>
      <c r="F32" s="60" t="s">
        <v>59</v>
      </c>
      <c r="G32" s="50">
        <f>SUM(G33:G33)</f>
        <v>505</v>
      </c>
      <c r="H32" s="50">
        <f>SUM(H33:H33)</f>
        <v>600</v>
      </c>
      <c r="I32" s="50">
        <f>SUM(I33:I33)</f>
        <v>600</v>
      </c>
    </row>
    <row r="33" spans="1:9" x14ac:dyDescent="0.25">
      <c r="A33" s="17" t="s">
        <v>98</v>
      </c>
      <c r="B33" s="19" t="s">
        <v>173</v>
      </c>
      <c r="C33" s="60" t="s">
        <v>172</v>
      </c>
      <c r="D33" s="60" t="s">
        <v>61</v>
      </c>
      <c r="E33" s="60" t="s">
        <v>185</v>
      </c>
      <c r="F33" s="60" t="s">
        <v>172</v>
      </c>
      <c r="G33" s="51">
        <f>G34</f>
        <v>505</v>
      </c>
      <c r="H33" s="51">
        <v>600</v>
      </c>
      <c r="I33" s="51">
        <v>600</v>
      </c>
    </row>
    <row r="34" spans="1:9" x14ac:dyDescent="0.25">
      <c r="A34" s="17" t="s">
        <v>99</v>
      </c>
      <c r="B34" s="19" t="s">
        <v>173</v>
      </c>
      <c r="C34" s="60" t="s">
        <v>172</v>
      </c>
      <c r="D34" s="60" t="s">
        <v>61</v>
      </c>
      <c r="E34" s="60" t="s">
        <v>185</v>
      </c>
      <c r="F34" s="60" t="s">
        <v>201</v>
      </c>
      <c r="G34" s="51">
        <v>505</v>
      </c>
      <c r="H34" s="51">
        <v>600</v>
      </c>
      <c r="I34" s="51">
        <v>600</v>
      </c>
    </row>
    <row r="35" spans="1:9" ht="45" customHeight="1" x14ac:dyDescent="0.25">
      <c r="A35" s="17" t="s">
        <v>100</v>
      </c>
      <c r="B35" s="43" t="s">
        <v>4</v>
      </c>
      <c r="C35" s="60" t="s">
        <v>172</v>
      </c>
      <c r="D35" s="60" t="s">
        <v>79</v>
      </c>
      <c r="E35" s="60"/>
      <c r="F35" s="60"/>
      <c r="G35" s="50">
        <f t="shared" ref="G35:I36" si="2">G36</f>
        <v>28996</v>
      </c>
      <c r="H35" s="50">
        <f t="shared" si="2"/>
        <v>28996</v>
      </c>
      <c r="I35" s="50">
        <f t="shared" si="2"/>
        <v>28996</v>
      </c>
    </row>
    <row r="36" spans="1:9" ht="28.5" customHeight="1" x14ac:dyDescent="0.25">
      <c r="A36" s="17" t="s">
        <v>101</v>
      </c>
      <c r="B36" s="19" t="s">
        <v>84</v>
      </c>
      <c r="C36" s="60" t="s">
        <v>172</v>
      </c>
      <c r="D36" s="60" t="s">
        <v>79</v>
      </c>
      <c r="E36" s="60" t="s">
        <v>184</v>
      </c>
      <c r="F36" s="60"/>
      <c r="G36" s="51">
        <f t="shared" si="2"/>
        <v>28996</v>
      </c>
      <c r="H36" s="51">
        <f t="shared" si="2"/>
        <v>28996</v>
      </c>
      <c r="I36" s="51">
        <f t="shared" si="2"/>
        <v>28996</v>
      </c>
    </row>
    <row r="37" spans="1:9" ht="25.5" x14ac:dyDescent="0.25">
      <c r="A37" s="17" t="s">
        <v>102</v>
      </c>
      <c r="B37" s="19" t="s">
        <v>83</v>
      </c>
      <c r="C37" s="60" t="s">
        <v>172</v>
      </c>
      <c r="D37" s="60" t="s">
        <v>79</v>
      </c>
      <c r="E37" s="60" t="s">
        <v>185</v>
      </c>
      <c r="F37" s="60"/>
      <c r="G37" s="51">
        <f t="shared" ref="G37:I38" si="3">G38</f>
        <v>28996</v>
      </c>
      <c r="H37" s="51">
        <f t="shared" si="3"/>
        <v>28996</v>
      </c>
      <c r="I37" s="51">
        <f t="shared" si="3"/>
        <v>28996</v>
      </c>
    </row>
    <row r="38" spans="1:9" x14ac:dyDescent="0.25">
      <c r="A38" s="17" t="s">
        <v>23</v>
      </c>
      <c r="B38" s="19" t="s">
        <v>5</v>
      </c>
      <c r="C38" s="60" t="s">
        <v>172</v>
      </c>
      <c r="D38" s="60" t="s">
        <v>79</v>
      </c>
      <c r="E38" s="60" t="s">
        <v>185</v>
      </c>
      <c r="F38" s="60" t="s">
        <v>6</v>
      </c>
      <c r="G38" s="51">
        <f t="shared" si="3"/>
        <v>28996</v>
      </c>
      <c r="H38" s="51">
        <f t="shared" si="3"/>
        <v>28996</v>
      </c>
      <c r="I38" s="51">
        <f t="shared" si="3"/>
        <v>28996</v>
      </c>
    </row>
    <row r="39" spans="1:9" x14ac:dyDescent="0.25">
      <c r="A39" s="17" t="s">
        <v>24</v>
      </c>
      <c r="B39" s="19" t="s">
        <v>17</v>
      </c>
      <c r="C39" s="60" t="s">
        <v>172</v>
      </c>
      <c r="D39" s="60" t="s">
        <v>79</v>
      </c>
      <c r="E39" s="60" t="s">
        <v>185</v>
      </c>
      <c r="F39" s="60" t="s">
        <v>16</v>
      </c>
      <c r="G39" s="51">
        <v>28996</v>
      </c>
      <c r="H39" s="51">
        <v>28996</v>
      </c>
      <c r="I39" s="51">
        <v>28996</v>
      </c>
    </row>
    <row r="40" spans="1:9" x14ac:dyDescent="0.25">
      <c r="A40" s="17" t="s">
        <v>103</v>
      </c>
      <c r="B40" s="41" t="s">
        <v>44</v>
      </c>
      <c r="C40" s="60" t="s">
        <v>172</v>
      </c>
      <c r="D40" s="60" t="s">
        <v>30</v>
      </c>
      <c r="E40" s="60"/>
      <c r="F40" s="60"/>
      <c r="G40" s="50">
        <f t="shared" ref="G40:I41" si="4">G41</f>
        <v>3000</v>
      </c>
      <c r="H40" s="50">
        <f t="shared" si="4"/>
        <v>3000</v>
      </c>
      <c r="I40" s="50">
        <f t="shared" si="4"/>
        <v>3000</v>
      </c>
    </row>
    <row r="41" spans="1:9" x14ac:dyDescent="0.25">
      <c r="A41" s="17" t="s">
        <v>104</v>
      </c>
      <c r="B41" s="19" t="s">
        <v>85</v>
      </c>
      <c r="C41" s="60" t="s">
        <v>172</v>
      </c>
      <c r="D41" s="60" t="s">
        <v>30</v>
      </c>
      <c r="E41" s="60" t="s">
        <v>186</v>
      </c>
      <c r="F41" s="60"/>
      <c r="G41" s="51">
        <f t="shared" si="4"/>
        <v>3000</v>
      </c>
      <c r="H41" s="51">
        <f t="shared" si="4"/>
        <v>3000</v>
      </c>
      <c r="I41" s="51">
        <f t="shared" si="4"/>
        <v>3000</v>
      </c>
    </row>
    <row r="42" spans="1:9" x14ac:dyDescent="0.25">
      <c r="A42" s="17" t="s">
        <v>105</v>
      </c>
      <c r="B42" s="37" t="s">
        <v>58</v>
      </c>
      <c r="C42" s="60" t="s">
        <v>172</v>
      </c>
      <c r="D42" s="60" t="s">
        <v>30</v>
      </c>
      <c r="E42" s="60" t="s">
        <v>186</v>
      </c>
      <c r="F42" s="60" t="s">
        <v>59</v>
      </c>
      <c r="G42" s="51">
        <f>G43</f>
        <v>3000</v>
      </c>
      <c r="H42" s="51">
        <f>H43</f>
        <v>3000</v>
      </c>
      <c r="I42" s="51">
        <f>I43</f>
        <v>3000</v>
      </c>
    </row>
    <row r="43" spans="1:9" x14ac:dyDescent="0.25">
      <c r="A43" s="17" t="s">
        <v>106</v>
      </c>
      <c r="B43" s="38" t="s">
        <v>2</v>
      </c>
      <c r="C43" s="60" t="s">
        <v>172</v>
      </c>
      <c r="D43" s="60" t="s">
        <v>30</v>
      </c>
      <c r="E43" s="60" t="s">
        <v>186</v>
      </c>
      <c r="F43" s="60" t="s">
        <v>15</v>
      </c>
      <c r="G43" s="51">
        <v>3000</v>
      </c>
      <c r="H43" s="51">
        <v>3000</v>
      </c>
      <c r="I43" s="51">
        <v>3000</v>
      </c>
    </row>
    <row r="44" spans="1:9" ht="20.25" customHeight="1" x14ac:dyDescent="0.25">
      <c r="A44" s="17" t="s">
        <v>107</v>
      </c>
      <c r="B44" s="42" t="s">
        <v>27</v>
      </c>
      <c r="C44" s="60" t="s">
        <v>172</v>
      </c>
      <c r="D44" s="60" t="s">
        <v>31</v>
      </c>
      <c r="E44" s="60"/>
      <c r="F44" s="60"/>
      <c r="G44" s="50">
        <f>G46</f>
        <v>724</v>
      </c>
      <c r="H44" s="50">
        <f t="shared" ref="H44:I44" si="5">H45</f>
        <v>1900</v>
      </c>
      <c r="I44" s="50">
        <f t="shared" si="5"/>
        <v>1900</v>
      </c>
    </row>
    <row r="45" spans="1:9" ht="39" customHeight="1" x14ac:dyDescent="0.25">
      <c r="A45" s="17" t="s">
        <v>108</v>
      </c>
      <c r="B45" s="39" t="s">
        <v>203</v>
      </c>
      <c r="C45" s="60" t="s">
        <v>172</v>
      </c>
      <c r="D45" s="60" t="s">
        <v>31</v>
      </c>
      <c r="E45" s="60" t="s">
        <v>184</v>
      </c>
      <c r="F45" s="60"/>
      <c r="G45" s="51">
        <f>G46</f>
        <v>724</v>
      </c>
      <c r="H45" s="51">
        <f>H47</f>
        <v>1900</v>
      </c>
      <c r="I45" s="51">
        <f>I47</f>
        <v>1900</v>
      </c>
    </row>
    <row r="46" spans="1:9" ht="38.25" x14ac:dyDescent="0.25">
      <c r="A46" s="17" t="s">
        <v>109</v>
      </c>
      <c r="B46" s="39" t="s">
        <v>174</v>
      </c>
      <c r="C46" s="60" t="s">
        <v>172</v>
      </c>
      <c r="D46" s="60" t="s">
        <v>31</v>
      </c>
      <c r="E46" s="60" t="s">
        <v>187</v>
      </c>
      <c r="F46" s="60"/>
      <c r="G46" s="51">
        <f t="shared" ref="G46:I47" si="6">G47</f>
        <v>724</v>
      </c>
      <c r="H46" s="51">
        <f t="shared" si="6"/>
        <v>1900</v>
      </c>
      <c r="I46" s="51">
        <f t="shared" si="6"/>
        <v>1900</v>
      </c>
    </row>
    <row r="47" spans="1:9" ht="25.5" x14ac:dyDescent="0.25">
      <c r="A47" s="17" t="s">
        <v>110</v>
      </c>
      <c r="B47" s="19" t="s">
        <v>54</v>
      </c>
      <c r="C47" s="60" t="s">
        <v>172</v>
      </c>
      <c r="D47" s="60" t="s">
        <v>31</v>
      </c>
      <c r="E47" s="60" t="s">
        <v>187</v>
      </c>
      <c r="F47" s="60" t="s">
        <v>55</v>
      </c>
      <c r="G47" s="51">
        <f t="shared" si="6"/>
        <v>724</v>
      </c>
      <c r="H47" s="51">
        <f t="shared" si="6"/>
        <v>1900</v>
      </c>
      <c r="I47" s="51">
        <f t="shared" si="6"/>
        <v>1900</v>
      </c>
    </row>
    <row r="48" spans="1:9" ht="38.25" x14ac:dyDescent="0.25">
      <c r="A48" s="17" t="s">
        <v>111</v>
      </c>
      <c r="B48" s="19" t="s">
        <v>56</v>
      </c>
      <c r="C48" s="60" t="s">
        <v>172</v>
      </c>
      <c r="D48" s="60" t="s">
        <v>31</v>
      </c>
      <c r="E48" s="60" t="s">
        <v>187</v>
      </c>
      <c r="F48" s="60" t="s">
        <v>57</v>
      </c>
      <c r="G48" s="51">
        <v>724</v>
      </c>
      <c r="H48" s="51">
        <v>1900</v>
      </c>
      <c r="I48" s="51">
        <v>1900</v>
      </c>
    </row>
    <row r="49" spans="1:9" x14ac:dyDescent="0.25">
      <c r="A49" s="17" t="s">
        <v>112</v>
      </c>
      <c r="B49" s="31" t="s">
        <v>37</v>
      </c>
      <c r="C49" s="60" t="s">
        <v>172</v>
      </c>
      <c r="D49" s="34" t="s">
        <v>33</v>
      </c>
      <c r="E49" s="34"/>
      <c r="F49" s="34"/>
      <c r="G49" s="40">
        <f t="shared" ref="G49:I51" si="7">G50</f>
        <v>70374</v>
      </c>
      <c r="H49" s="40">
        <f t="shared" si="7"/>
        <v>70484</v>
      </c>
      <c r="I49" s="40">
        <f t="shared" si="7"/>
        <v>71236</v>
      </c>
    </row>
    <row r="50" spans="1:9" x14ac:dyDescent="0.25">
      <c r="A50" s="17" t="s">
        <v>113</v>
      </c>
      <c r="B50" s="41" t="s">
        <v>7</v>
      </c>
      <c r="C50" s="60" t="s">
        <v>172</v>
      </c>
      <c r="D50" s="60" t="s">
        <v>34</v>
      </c>
      <c r="E50" s="60"/>
      <c r="F50" s="60"/>
      <c r="G50" s="51">
        <f t="shared" si="7"/>
        <v>70374</v>
      </c>
      <c r="H50" s="51">
        <f t="shared" si="7"/>
        <v>70484</v>
      </c>
      <c r="I50" s="51">
        <f t="shared" si="7"/>
        <v>71236</v>
      </c>
    </row>
    <row r="51" spans="1:9" ht="25.5" x14ac:dyDescent="0.25">
      <c r="A51" s="17" t="s">
        <v>35</v>
      </c>
      <c r="B51" s="19" t="s">
        <v>9</v>
      </c>
      <c r="C51" s="60" t="s">
        <v>172</v>
      </c>
      <c r="D51" s="60" t="s">
        <v>34</v>
      </c>
      <c r="E51" s="60" t="s">
        <v>184</v>
      </c>
      <c r="F51" s="60"/>
      <c r="G51" s="51">
        <f t="shared" si="7"/>
        <v>70374</v>
      </c>
      <c r="H51" s="51">
        <f t="shared" si="7"/>
        <v>70484</v>
      </c>
      <c r="I51" s="51">
        <f t="shared" si="7"/>
        <v>71236</v>
      </c>
    </row>
    <row r="52" spans="1:9" ht="38.25" x14ac:dyDescent="0.25">
      <c r="A52" s="17" t="s">
        <v>114</v>
      </c>
      <c r="B52" s="19" t="s">
        <v>175</v>
      </c>
      <c r="C52" s="60" t="s">
        <v>172</v>
      </c>
      <c r="D52" s="60" t="s">
        <v>34</v>
      </c>
      <c r="E52" s="60" t="s">
        <v>188</v>
      </c>
      <c r="F52" s="60"/>
      <c r="G52" s="51">
        <f>G53+G55</f>
        <v>70374</v>
      </c>
      <c r="H52" s="51">
        <f>H53+H55</f>
        <v>70484</v>
      </c>
      <c r="I52" s="51">
        <f>I53+I55</f>
        <v>71236</v>
      </c>
    </row>
    <row r="53" spans="1:9" ht="63.75" x14ac:dyDescent="0.25">
      <c r="A53" s="17" t="s">
        <v>39</v>
      </c>
      <c r="B53" s="19" t="s">
        <v>50</v>
      </c>
      <c r="C53" s="60" t="s">
        <v>172</v>
      </c>
      <c r="D53" s="60" t="s">
        <v>34</v>
      </c>
      <c r="E53" s="60" t="s">
        <v>188</v>
      </c>
      <c r="F53" s="60" t="s">
        <v>51</v>
      </c>
      <c r="G53" s="51">
        <f>G54</f>
        <v>54900</v>
      </c>
      <c r="H53" s="51">
        <f>H54</f>
        <v>54900</v>
      </c>
      <c r="I53" s="51">
        <f>I54</f>
        <v>55984</v>
      </c>
    </row>
    <row r="54" spans="1:9" ht="25.5" x14ac:dyDescent="0.25">
      <c r="A54" s="17" t="s">
        <v>40</v>
      </c>
      <c r="B54" s="19" t="s">
        <v>52</v>
      </c>
      <c r="C54" s="60" t="s">
        <v>172</v>
      </c>
      <c r="D54" s="60" t="s">
        <v>34</v>
      </c>
      <c r="E54" s="60" t="s">
        <v>188</v>
      </c>
      <c r="F54" s="60" t="s">
        <v>53</v>
      </c>
      <c r="G54" s="51">
        <v>54900</v>
      </c>
      <c r="H54" s="51">
        <v>54900</v>
      </c>
      <c r="I54" s="51">
        <v>55984</v>
      </c>
    </row>
    <row r="55" spans="1:9" ht="25.5" x14ac:dyDescent="0.25">
      <c r="A55" s="17" t="s">
        <v>115</v>
      </c>
      <c r="B55" s="19" t="s">
        <v>54</v>
      </c>
      <c r="C55" s="60" t="s">
        <v>172</v>
      </c>
      <c r="D55" s="60" t="s">
        <v>34</v>
      </c>
      <c r="E55" s="60" t="s">
        <v>188</v>
      </c>
      <c r="F55" s="60" t="s">
        <v>55</v>
      </c>
      <c r="G55" s="51">
        <f>G56</f>
        <v>15474</v>
      </c>
      <c r="H55" s="51">
        <f>H56</f>
        <v>15584</v>
      </c>
      <c r="I55" s="51">
        <f>I56</f>
        <v>15252</v>
      </c>
    </row>
    <row r="56" spans="1:9" ht="38.25" x14ac:dyDescent="0.25">
      <c r="A56" s="17" t="s">
        <v>116</v>
      </c>
      <c r="B56" s="19" t="s">
        <v>56</v>
      </c>
      <c r="C56" s="60" t="s">
        <v>172</v>
      </c>
      <c r="D56" s="60" t="s">
        <v>34</v>
      </c>
      <c r="E56" s="60" t="s">
        <v>188</v>
      </c>
      <c r="F56" s="60" t="s">
        <v>57</v>
      </c>
      <c r="G56" s="51">
        <v>15474</v>
      </c>
      <c r="H56" s="51">
        <v>15584</v>
      </c>
      <c r="I56" s="51">
        <v>15252</v>
      </c>
    </row>
    <row r="57" spans="1:9" ht="25.5" x14ac:dyDescent="0.25">
      <c r="A57" s="17" t="s">
        <v>117</v>
      </c>
      <c r="B57" s="31" t="s">
        <v>20</v>
      </c>
      <c r="C57" s="60" t="s">
        <v>172</v>
      </c>
      <c r="D57" s="34" t="s">
        <v>36</v>
      </c>
      <c r="E57" s="34"/>
      <c r="F57" s="34"/>
      <c r="G57" s="40">
        <f>SUM(G58)</f>
        <v>684102</v>
      </c>
      <c r="H57" s="40">
        <f>SUM(H58)</f>
        <v>219330</v>
      </c>
      <c r="I57" s="40">
        <f>SUM(I58)</f>
        <v>230903</v>
      </c>
    </row>
    <row r="58" spans="1:9" ht="38.25" x14ac:dyDescent="0.25">
      <c r="A58" s="17" t="s">
        <v>41</v>
      </c>
      <c r="B58" s="20" t="s">
        <v>182</v>
      </c>
      <c r="C58" s="60" t="s">
        <v>172</v>
      </c>
      <c r="D58" s="60" t="s">
        <v>36</v>
      </c>
      <c r="E58" s="60" t="s">
        <v>168</v>
      </c>
      <c r="F58" s="60"/>
      <c r="G58" s="51">
        <f>SUM(G59)</f>
        <v>684102</v>
      </c>
      <c r="H58" s="51">
        <f>H59</f>
        <v>219330</v>
      </c>
      <c r="I58" s="51">
        <f>SUM(I59)</f>
        <v>230903</v>
      </c>
    </row>
    <row r="59" spans="1:9" ht="51" x14ac:dyDescent="0.25">
      <c r="A59" s="17" t="s">
        <v>118</v>
      </c>
      <c r="B59" s="20" t="s">
        <v>181</v>
      </c>
      <c r="C59" s="60" t="s">
        <v>172</v>
      </c>
      <c r="D59" s="60" t="s">
        <v>36</v>
      </c>
      <c r="E59" s="60" t="s">
        <v>165</v>
      </c>
      <c r="F59" s="60"/>
      <c r="G59" s="51">
        <f>G60+G70+G69+G71</f>
        <v>684102</v>
      </c>
      <c r="H59" s="51">
        <f>H60+H70+H69+H71</f>
        <v>219330</v>
      </c>
      <c r="I59" s="51">
        <f>I60+I70+I69+I71</f>
        <v>230903</v>
      </c>
    </row>
    <row r="60" spans="1:9" ht="38.25" x14ac:dyDescent="0.25">
      <c r="A60" s="17" t="s">
        <v>119</v>
      </c>
      <c r="B60" s="41" t="s">
        <v>19</v>
      </c>
      <c r="C60" s="60" t="s">
        <v>172</v>
      </c>
      <c r="D60" s="60" t="s">
        <v>179</v>
      </c>
      <c r="E60" s="60" t="s">
        <v>189</v>
      </c>
      <c r="F60" s="60"/>
      <c r="G60" s="50">
        <f>G61+G63+G65+G67</f>
        <v>473610</v>
      </c>
      <c r="H60" s="50">
        <f>H61+H63</f>
        <v>30377</v>
      </c>
      <c r="I60" s="50">
        <f>I61+I63</f>
        <v>42528</v>
      </c>
    </row>
    <row r="61" spans="1:9" ht="25.5" x14ac:dyDescent="0.25">
      <c r="A61" s="17" t="s">
        <v>120</v>
      </c>
      <c r="B61" s="19" t="s">
        <v>54</v>
      </c>
      <c r="C61" s="60" t="s">
        <v>172</v>
      </c>
      <c r="D61" s="60" t="s">
        <v>179</v>
      </c>
      <c r="E61" s="60" t="s">
        <v>211</v>
      </c>
      <c r="F61" s="60" t="s">
        <v>55</v>
      </c>
      <c r="G61" s="51">
        <f>G62</f>
        <v>17357</v>
      </c>
      <c r="H61" s="51">
        <f>H62</f>
        <v>28930</v>
      </c>
      <c r="I61" s="51">
        <f>I62</f>
        <v>40503</v>
      </c>
    </row>
    <row r="62" spans="1:9" ht="38.25" x14ac:dyDescent="0.25">
      <c r="A62" s="17" t="s">
        <v>121</v>
      </c>
      <c r="B62" s="19" t="s">
        <v>56</v>
      </c>
      <c r="C62" s="60" t="s">
        <v>172</v>
      </c>
      <c r="D62" s="60" t="s">
        <v>179</v>
      </c>
      <c r="E62" s="60" t="s">
        <v>211</v>
      </c>
      <c r="F62" s="60" t="s">
        <v>57</v>
      </c>
      <c r="G62" s="51">
        <v>17357</v>
      </c>
      <c r="H62" s="51">
        <v>28930</v>
      </c>
      <c r="I62" s="51">
        <v>40503</v>
      </c>
    </row>
    <row r="63" spans="1:9" ht="25.5" x14ac:dyDescent="0.25">
      <c r="A63" s="17" t="s">
        <v>122</v>
      </c>
      <c r="B63" s="19" t="s">
        <v>54</v>
      </c>
      <c r="C63" s="60" t="s">
        <v>172</v>
      </c>
      <c r="D63" s="60" t="s">
        <v>179</v>
      </c>
      <c r="E63" s="60" t="s">
        <v>212</v>
      </c>
      <c r="F63" s="60" t="s">
        <v>55</v>
      </c>
      <c r="G63" s="51">
        <f>G64</f>
        <v>868</v>
      </c>
      <c r="H63" s="51">
        <f>H64</f>
        <v>1447</v>
      </c>
      <c r="I63" s="51">
        <f>I64</f>
        <v>2025</v>
      </c>
    </row>
    <row r="64" spans="1:9" ht="38.25" x14ac:dyDescent="0.25">
      <c r="A64" s="17" t="s">
        <v>171</v>
      </c>
      <c r="B64" s="19" t="s">
        <v>56</v>
      </c>
      <c r="C64" s="60" t="s">
        <v>172</v>
      </c>
      <c r="D64" s="60" t="s">
        <v>179</v>
      </c>
      <c r="E64" s="60" t="s">
        <v>212</v>
      </c>
      <c r="F64" s="60" t="s">
        <v>57</v>
      </c>
      <c r="G64" s="51">
        <v>868</v>
      </c>
      <c r="H64" s="51">
        <v>1447</v>
      </c>
      <c r="I64" s="51">
        <v>2025</v>
      </c>
    </row>
    <row r="65" spans="1:9" ht="25.5" x14ac:dyDescent="0.25">
      <c r="A65" s="17" t="s">
        <v>123</v>
      </c>
      <c r="B65" s="19" t="s">
        <v>54</v>
      </c>
      <c r="C65" s="60" t="s">
        <v>172</v>
      </c>
      <c r="D65" s="60" t="s">
        <v>179</v>
      </c>
      <c r="E65" s="60" t="s">
        <v>229</v>
      </c>
      <c r="F65" s="60" t="s">
        <v>55</v>
      </c>
      <c r="G65" s="51">
        <f>G66</f>
        <v>433700</v>
      </c>
      <c r="H65" s="51">
        <f>H66</f>
        <v>0</v>
      </c>
      <c r="I65" s="51">
        <f>I66</f>
        <v>0</v>
      </c>
    </row>
    <row r="66" spans="1:9" ht="38.25" x14ac:dyDescent="0.25">
      <c r="A66" s="17" t="s">
        <v>204</v>
      </c>
      <c r="B66" s="19" t="s">
        <v>56</v>
      </c>
      <c r="C66" s="60" t="s">
        <v>172</v>
      </c>
      <c r="D66" s="60" t="s">
        <v>179</v>
      </c>
      <c r="E66" s="60" t="s">
        <v>229</v>
      </c>
      <c r="F66" s="60" t="s">
        <v>57</v>
      </c>
      <c r="G66" s="51">
        <v>433700</v>
      </c>
      <c r="H66" s="51">
        <v>0</v>
      </c>
      <c r="I66" s="51">
        <v>0</v>
      </c>
    </row>
    <row r="67" spans="1:9" ht="25.5" x14ac:dyDescent="0.25">
      <c r="A67" s="17" t="s">
        <v>124</v>
      </c>
      <c r="B67" s="19" t="s">
        <v>54</v>
      </c>
      <c r="C67" s="60" t="s">
        <v>172</v>
      </c>
      <c r="D67" s="60" t="s">
        <v>179</v>
      </c>
      <c r="E67" s="60" t="s">
        <v>228</v>
      </c>
      <c r="F67" s="60" t="s">
        <v>55</v>
      </c>
      <c r="G67" s="51">
        <f>G68</f>
        <v>21685</v>
      </c>
      <c r="H67" s="51">
        <f>H68</f>
        <v>0</v>
      </c>
      <c r="I67" s="51">
        <f>I68</f>
        <v>0</v>
      </c>
    </row>
    <row r="68" spans="1:9" ht="38.25" x14ac:dyDescent="0.25">
      <c r="A68" s="17" t="s">
        <v>125</v>
      </c>
      <c r="B68" s="19" t="s">
        <v>56</v>
      </c>
      <c r="C68" s="60" t="s">
        <v>172</v>
      </c>
      <c r="D68" s="60" t="s">
        <v>179</v>
      </c>
      <c r="E68" s="60" t="s">
        <v>228</v>
      </c>
      <c r="F68" s="60" t="s">
        <v>57</v>
      </c>
      <c r="G68" s="51">
        <v>21685</v>
      </c>
      <c r="H68" s="51">
        <v>0</v>
      </c>
      <c r="I68" s="51">
        <v>0</v>
      </c>
    </row>
    <row r="69" spans="1:9" x14ac:dyDescent="0.25">
      <c r="A69" s="17" t="s">
        <v>126</v>
      </c>
      <c r="B69" s="19" t="s">
        <v>190</v>
      </c>
      <c r="C69" s="60" t="s">
        <v>172</v>
      </c>
      <c r="D69" s="60" t="s">
        <v>179</v>
      </c>
      <c r="E69" s="60" t="s">
        <v>213</v>
      </c>
      <c r="F69" s="60" t="s">
        <v>53</v>
      </c>
      <c r="G69" s="51">
        <v>9860</v>
      </c>
      <c r="H69" s="51">
        <v>0</v>
      </c>
      <c r="I69" s="51">
        <v>0</v>
      </c>
    </row>
    <row r="70" spans="1:9" x14ac:dyDescent="0.25">
      <c r="A70" s="17" t="s">
        <v>127</v>
      </c>
      <c r="B70" s="19" t="s">
        <v>190</v>
      </c>
      <c r="C70" s="60" t="s">
        <v>172</v>
      </c>
      <c r="D70" s="60" t="s">
        <v>179</v>
      </c>
      <c r="E70" s="60" t="s">
        <v>189</v>
      </c>
      <c r="F70" s="60" t="s">
        <v>53</v>
      </c>
      <c r="G70" s="51">
        <v>181400</v>
      </c>
      <c r="H70" s="51">
        <v>181400</v>
      </c>
      <c r="I70" s="51">
        <v>181400</v>
      </c>
    </row>
    <row r="71" spans="1:9" ht="25.5" x14ac:dyDescent="0.25">
      <c r="A71" s="17" t="s">
        <v>128</v>
      </c>
      <c r="B71" s="19" t="s">
        <v>54</v>
      </c>
      <c r="C71" s="60" t="s">
        <v>172</v>
      </c>
      <c r="D71" s="60" t="s">
        <v>179</v>
      </c>
      <c r="E71" s="60" t="s">
        <v>189</v>
      </c>
      <c r="F71" s="60" t="s">
        <v>55</v>
      </c>
      <c r="G71" s="51">
        <f>G72</f>
        <v>19232</v>
      </c>
      <c r="H71" s="51">
        <f>H72</f>
        <v>7553</v>
      </c>
      <c r="I71" s="51">
        <f>I72</f>
        <v>6975</v>
      </c>
    </row>
    <row r="72" spans="1:9" ht="38.25" x14ac:dyDescent="0.25">
      <c r="A72" s="17" t="s">
        <v>129</v>
      </c>
      <c r="B72" s="19" t="s">
        <v>56</v>
      </c>
      <c r="C72" s="60" t="s">
        <v>172</v>
      </c>
      <c r="D72" s="60" t="s">
        <v>179</v>
      </c>
      <c r="E72" s="60" t="s">
        <v>189</v>
      </c>
      <c r="F72" s="60" t="s">
        <v>57</v>
      </c>
      <c r="G72" s="51">
        <v>19232</v>
      </c>
      <c r="H72" s="51">
        <v>7553</v>
      </c>
      <c r="I72" s="51">
        <v>6975</v>
      </c>
    </row>
    <row r="73" spans="1:9" x14ac:dyDescent="0.25">
      <c r="A73" s="17" t="s">
        <v>170</v>
      </c>
      <c r="B73" s="31" t="s">
        <v>62</v>
      </c>
      <c r="C73" s="60" t="s">
        <v>172</v>
      </c>
      <c r="D73" s="34" t="s">
        <v>63</v>
      </c>
      <c r="E73" s="34"/>
      <c r="F73" s="34"/>
      <c r="G73" s="40">
        <f>SUM(G74)</f>
        <v>171462</v>
      </c>
      <c r="H73" s="40">
        <f>SUM(H75)</f>
        <v>57487</v>
      </c>
      <c r="I73" s="40">
        <f>SUM(I74)</f>
        <v>65363</v>
      </c>
    </row>
    <row r="74" spans="1:9" x14ac:dyDescent="0.25">
      <c r="A74" s="17" t="s">
        <v>130</v>
      </c>
      <c r="B74" s="41" t="s">
        <v>13</v>
      </c>
      <c r="C74" s="60" t="s">
        <v>172</v>
      </c>
      <c r="D74" s="60" t="s">
        <v>8</v>
      </c>
      <c r="E74" s="60"/>
      <c r="F74" s="60"/>
      <c r="G74" s="50">
        <f>SUM(G75)</f>
        <v>171462</v>
      </c>
      <c r="H74" s="50">
        <f>SUM(H75)</f>
        <v>57487</v>
      </c>
      <c r="I74" s="50">
        <f>SUM(I75)</f>
        <v>65363</v>
      </c>
    </row>
    <row r="75" spans="1:9" ht="38.25" x14ac:dyDescent="0.25">
      <c r="A75" s="17" t="s">
        <v>131</v>
      </c>
      <c r="B75" s="20" t="s">
        <v>191</v>
      </c>
      <c r="C75" s="60" t="s">
        <v>172</v>
      </c>
      <c r="D75" s="60" t="s">
        <v>8</v>
      </c>
      <c r="E75" s="60" t="s">
        <v>168</v>
      </c>
      <c r="F75" s="60"/>
      <c r="G75" s="51">
        <f>SUM(G76)</f>
        <v>171462</v>
      </c>
      <c r="H75" s="51">
        <f>SUM(H76)</f>
        <v>57487</v>
      </c>
      <c r="I75" s="51">
        <f>SUM(I76)</f>
        <v>65363</v>
      </c>
    </row>
    <row r="76" spans="1:9" ht="38.25" x14ac:dyDescent="0.25">
      <c r="A76" s="17" t="s">
        <v>132</v>
      </c>
      <c r="B76" s="41" t="s">
        <v>12</v>
      </c>
      <c r="C76" s="60" t="s">
        <v>172</v>
      </c>
      <c r="D76" s="60" t="s">
        <v>8</v>
      </c>
      <c r="E76" s="60" t="s">
        <v>163</v>
      </c>
      <c r="F76" s="60"/>
      <c r="G76" s="51">
        <f>SUM(G77)</f>
        <v>171462</v>
      </c>
      <c r="H76" s="51">
        <f>SUM(H77)</f>
        <v>57487</v>
      </c>
      <c r="I76" s="51">
        <f>SUM(I77)</f>
        <v>65363</v>
      </c>
    </row>
    <row r="77" spans="1:9" ht="38.25" x14ac:dyDescent="0.25">
      <c r="A77" s="17" t="s">
        <v>133</v>
      </c>
      <c r="B77" s="19" t="s">
        <v>176</v>
      </c>
      <c r="C77" s="60" t="s">
        <v>172</v>
      </c>
      <c r="D77" s="60" t="s">
        <v>8</v>
      </c>
      <c r="E77" s="60" t="s">
        <v>216</v>
      </c>
      <c r="F77" s="60"/>
      <c r="G77" s="51">
        <f>G78+G80+G82</f>
        <v>171462</v>
      </c>
      <c r="H77" s="51">
        <f>H78+H80+H82</f>
        <v>57487</v>
      </c>
      <c r="I77" s="51">
        <f>I78+I80+I82</f>
        <v>65363</v>
      </c>
    </row>
    <row r="78" spans="1:9" ht="25.5" x14ac:dyDescent="0.25">
      <c r="A78" s="17" t="s">
        <v>134</v>
      </c>
      <c r="B78" s="19" t="s">
        <v>54</v>
      </c>
      <c r="C78" s="60" t="s">
        <v>172</v>
      </c>
      <c r="D78" s="60" t="s">
        <v>8</v>
      </c>
      <c r="E78" s="60" t="s">
        <v>215</v>
      </c>
      <c r="F78" s="60" t="s">
        <v>55</v>
      </c>
      <c r="G78" s="51">
        <f>G79</f>
        <v>109559</v>
      </c>
      <c r="H78" s="51">
        <f t="shared" ref="H78:I78" si="8">H79</f>
        <v>0</v>
      </c>
      <c r="I78" s="51">
        <f t="shared" si="8"/>
        <v>0</v>
      </c>
    </row>
    <row r="79" spans="1:9" ht="31.5" customHeight="1" x14ac:dyDescent="0.25">
      <c r="A79" s="17" t="s">
        <v>135</v>
      </c>
      <c r="B79" s="19" t="s">
        <v>56</v>
      </c>
      <c r="C79" s="60" t="s">
        <v>172</v>
      </c>
      <c r="D79" s="60" t="s">
        <v>8</v>
      </c>
      <c r="E79" s="60" t="s">
        <v>215</v>
      </c>
      <c r="F79" s="60" t="s">
        <v>57</v>
      </c>
      <c r="G79" s="51">
        <v>109559</v>
      </c>
      <c r="H79" s="51">
        <v>0</v>
      </c>
      <c r="I79" s="51">
        <v>0</v>
      </c>
    </row>
    <row r="80" spans="1:9" ht="25.5" x14ac:dyDescent="0.25">
      <c r="A80" s="17" t="s">
        <v>136</v>
      </c>
      <c r="B80" s="19" t="s">
        <v>54</v>
      </c>
      <c r="C80" s="60" t="s">
        <v>172</v>
      </c>
      <c r="D80" s="60" t="s">
        <v>8</v>
      </c>
      <c r="E80" s="60" t="s">
        <v>214</v>
      </c>
      <c r="F80" s="60" t="s">
        <v>55</v>
      </c>
      <c r="G80" s="51">
        <f>G81</f>
        <v>1314.71</v>
      </c>
      <c r="H80" s="51">
        <f t="shared" ref="H80:I82" si="9">H81</f>
        <v>0</v>
      </c>
      <c r="I80" s="51">
        <f t="shared" si="9"/>
        <v>0</v>
      </c>
    </row>
    <row r="81" spans="1:9" ht="31.5" customHeight="1" x14ac:dyDescent="0.25">
      <c r="A81" s="17" t="s">
        <v>137</v>
      </c>
      <c r="B81" s="19" t="s">
        <v>56</v>
      </c>
      <c r="C81" s="60" t="s">
        <v>172</v>
      </c>
      <c r="D81" s="60" t="s">
        <v>8</v>
      </c>
      <c r="E81" s="60" t="s">
        <v>214</v>
      </c>
      <c r="F81" s="60" t="s">
        <v>57</v>
      </c>
      <c r="G81" s="51">
        <v>1314.71</v>
      </c>
      <c r="H81" s="51">
        <v>0</v>
      </c>
      <c r="I81" s="51">
        <v>0</v>
      </c>
    </row>
    <row r="82" spans="1:9" ht="25.5" x14ac:dyDescent="0.25">
      <c r="A82" s="17" t="s">
        <v>138</v>
      </c>
      <c r="B82" s="19" t="s">
        <v>54</v>
      </c>
      <c r="C82" s="60" t="s">
        <v>172</v>
      </c>
      <c r="D82" s="60" t="s">
        <v>8</v>
      </c>
      <c r="E82" s="60" t="s">
        <v>164</v>
      </c>
      <c r="F82" s="60" t="s">
        <v>55</v>
      </c>
      <c r="G82" s="51">
        <f>G83</f>
        <v>60588.29</v>
      </c>
      <c r="H82" s="51">
        <f t="shared" si="9"/>
        <v>57487</v>
      </c>
      <c r="I82" s="51">
        <f t="shared" si="9"/>
        <v>65363</v>
      </c>
    </row>
    <row r="83" spans="1:9" ht="31.5" customHeight="1" x14ac:dyDescent="0.25">
      <c r="A83" s="17" t="s">
        <v>139</v>
      </c>
      <c r="B83" s="19" t="s">
        <v>56</v>
      </c>
      <c r="C83" s="60" t="s">
        <v>172</v>
      </c>
      <c r="D83" s="60" t="s">
        <v>8</v>
      </c>
      <c r="E83" s="60" t="s">
        <v>164</v>
      </c>
      <c r="F83" s="60" t="s">
        <v>57</v>
      </c>
      <c r="G83" s="51">
        <v>60588.29</v>
      </c>
      <c r="H83" s="51">
        <v>57487</v>
      </c>
      <c r="I83" s="51">
        <v>65363</v>
      </c>
    </row>
    <row r="84" spans="1:9" x14ac:dyDescent="0.25">
      <c r="A84" s="17" t="s">
        <v>140</v>
      </c>
      <c r="B84" s="31" t="s">
        <v>80</v>
      </c>
      <c r="C84" s="60" t="s">
        <v>172</v>
      </c>
      <c r="D84" s="34" t="s">
        <v>81</v>
      </c>
      <c r="E84" s="34"/>
      <c r="F84" s="34"/>
      <c r="G84" s="53">
        <f>G85</f>
        <v>879946</v>
      </c>
      <c r="H84" s="53">
        <f>H85</f>
        <v>541000</v>
      </c>
      <c r="I84" s="53">
        <f>I85</f>
        <v>541000</v>
      </c>
    </row>
    <row r="85" spans="1:9" ht="38.25" x14ac:dyDescent="0.25">
      <c r="A85" s="17" t="s">
        <v>141</v>
      </c>
      <c r="B85" s="44" t="s">
        <v>191</v>
      </c>
      <c r="C85" s="60" t="s">
        <v>172</v>
      </c>
      <c r="D85" s="62" t="s">
        <v>81</v>
      </c>
      <c r="E85" s="60" t="s">
        <v>91</v>
      </c>
      <c r="F85" s="60" t="s">
        <v>91</v>
      </c>
      <c r="G85" s="54">
        <f>G86+G92+G98</f>
        <v>879946</v>
      </c>
      <c r="H85" s="54">
        <f>H86+H92+H98</f>
        <v>541000</v>
      </c>
      <c r="I85" s="54">
        <f>I86+I92+I98</f>
        <v>541000</v>
      </c>
    </row>
    <row r="86" spans="1:9" x14ac:dyDescent="0.25">
      <c r="A86" s="17" t="s">
        <v>142</v>
      </c>
      <c r="B86" s="46" t="s">
        <v>89</v>
      </c>
      <c r="C86" s="63" t="s">
        <v>172</v>
      </c>
      <c r="D86" s="64" t="s">
        <v>90</v>
      </c>
      <c r="E86" s="64" t="s">
        <v>168</v>
      </c>
      <c r="F86" s="64"/>
      <c r="G86" s="55">
        <f t="shared" ref="G86:I90" si="10">G87</f>
        <v>31000</v>
      </c>
      <c r="H86" s="55">
        <f t="shared" si="10"/>
        <v>35000</v>
      </c>
      <c r="I86" s="55">
        <f t="shared" si="10"/>
        <v>35000</v>
      </c>
    </row>
    <row r="87" spans="1:9" ht="38.25" x14ac:dyDescent="0.25">
      <c r="A87" s="17" t="s">
        <v>143</v>
      </c>
      <c r="B87" s="19" t="s">
        <v>183</v>
      </c>
      <c r="C87" s="65" t="s">
        <v>172</v>
      </c>
      <c r="D87" s="66" t="s">
        <v>90</v>
      </c>
      <c r="E87" s="66" t="s">
        <v>168</v>
      </c>
      <c r="F87" s="66"/>
      <c r="G87" s="56">
        <f t="shared" si="10"/>
        <v>31000</v>
      </c>
      <c r="H87" s="56">
        <f t="shared" si="10"/>
        <v>35000</v>
      </c>
      <c r="I87" s="56">
        <f t="shared" si="10"/>
        <v>35000</v>
      </c>
    </row>
    <row r="88" spans="1:9" ht="39" x14ac:dyDescent="0.25">
      <c r="A88" s="17" t="s">
        <v>200</v>
      </c>
      <c r="B88" s="32" t="s">
        <v>14</v>
      </c>
      <c r="C88" s="65" t="s">
        <v>172</v>
      </c>
      <c r="D88" s="66" t="s">
        <v>90</v>
      </c>
      <c r="E88" s="66" t="s">
        <v>159</v>
      </c>
      <c r="F88" s="66"/>
      <c r="G88" s="56">
        <f t="shared" si="10"/>
        <v>31000</v>
      </c>
      <c r="H88" s="56">
        <f t="shared" si="10"/>
        <v>35000</v>
      </c>
      <c r="I88" s="56">
        <f t="shared" si="10"/>
        <v>35000</v>
      </c>
    </row>
    <row r="89" spans="1:9" ht="45" x14ac:dyDescent="0.25">
      <c r="A89" s="17" t="s">
        <v>144</v>
      </c>
      <c r="B89" s="45" t="s">
        <v>193</v>
      </c>
      <c r="C89" s="60" t="s">
        <v>172</v>
      </c>
      <c r="D89" s="60" t="s">
        <v>90</v>
      </c>
      <c r="E89" s="60" t="s">
        <v>192</v>
      </c>
      <c r="F89" s="60"/>
      <c r="G89" s="51">
        <f t="shared" si="10"/>
        <v>31000</v>
      </c>
      <c r="H89" s="51">
        <f t="shared" si="10"/>
        <v>35000</v>
      </c>
      <c r="I89" s="51">
        <f t="shared" si="10"/>
        <v>35000</v>
      </c>
    </row>
    <row r="90" spans="1:9" ht="25.5" x14ac:dyDescent="0.25">
      <c r="A90" s="17" t="s">
        <v>145</v>
      </c>
      <c r="B90" s="19" t="s">
        <v>54</v>
      </c>
      <c r="C90" s="60" t="s">
        <v>172</v>
      </c>
      <c r="D90" s="60" t="s">
        <v>90</v>
      </c>
      <c r="E90" s="60" t="s">
        <v>167</v>
      </c>
      <c r="F90" s="60" t="s">
        <v>55</v>
      </c>
      <c r="G90" s="51">
        <f t="shared" si="10"/>
        <v>31000</v>
      </c>
      <c r="H90" s="51">
        <f t="shared" si="10"/>
        <v>35000</v>
      </c>
      <c r="I90" s="51">
        <f t="shared" si="10"/>
        <v>35000</v>
      </c>
    </row>
    <row r="91" spans="1:9" ht="32.25" customHeight="1" x14ac:dyDescent="0.25">
      <c r="A91" s="17" t="s">
        <v>146</v>
      </c>
      <c r="B91" s="19" t="s">
        <v>56</v>
      </c>
      <c r="C91" s="60" t="s">
        <v>172</v>
      </c>
      <c r="D91" s="60" t="s">
        <v>90</v>
      </c>
      <c r="E91" s="60" t="s">
        <v>192</v>
      </c>
      <c r="F91" s="60" t="s">
        <v>57</v>
      </c>
      <c r="G91" s="51">
        <v>31000</v>
      </c>
      <c r="H91" s="51">
        <v>35000</v>
      </c>
      <c r="I91" s="51">
        <v>35000</v>
      </c>
    </row>
    <row r="92" spans="1:9" x14ac:dyDescent="0.25">
      <c r="A92" s="17" t="s">
        <v>147</v>
      </c>
      <c r="B92" s="47" t="s">
        <v>28</v>
      </c>
      <c r="C92" s="63" t="s">
        <v>172</v>
      </c>
      <c r="D92" s="64" t="s">
        <v>82</v>
      </c>
      <c r="E92" s="64"/>
      <c r="F92" s="64"/>
      <c r="G92" s="55">
        <f t="shared" ref="G92:I96" si="11">G93</f>
        <v>141966</v>
      </c>
      <c r="H92" s="55">
        <f t="shared" si="11"/>
        <v>135000</v>
      </c>
      <c r="I92" s="55">
        <f t="shared" si="11"/>
        <v>135000</v>
      </c>
    </row>
    <row r="93" spans="1:9" ht="38.25" x14ac:dyDescent="0.25">
      <c r="A93" s="17" t="s">
        <v>148</v>
      </c>
      <c r="B93" s="19" t="s">
        <v>183</v>
      </c>
      <c r="C93" s="60" t="s">
        <v>172</v>
      </c>
      <c r="D93" s="60" t="s">
        <v>82</v>
      </c>
      <c r="E93" s="60" t="s">
        <v>168</v>
      </c>
      <c r="F93" s="60"/>
      <c r="G93" s="51">
        <f t="shared" si="11"/>
        <v>141966</v>
      </c>
      <c r="H93" s="51">
        <f t="shared" si="11"/>
        <v>135000</v>
      </c>
      <c r="I93" s="51">
        <f t="shared" si="11"/>
        <v>135000</v>
      </c>
    </row>
    <row r="94" spans="1:9" ht="39" x14ac:dyDescent="0.25">
      <c r="A94" s="17" t="s">
        <v>149</v>
      </c>
      <c r="B94" s="32" t="s">
        <v>14</v>
      </c>
      <c r="C94" s="60" t="s">
        <v>172</v>
      </c>
      <c r="D94" s="60" t="s">
        <v>82</v>
      </c>
      <c r="E94" s="60" t="s">
        <v>198</v>
      </c>
      <c r="F94" s="60"/>
      <c r="G94" s="51">
        <f t="shared" si="11"/>
        <v>141966</v>
      </c>
      <c r="H94" s="51">
        <f t="shared" si="11"/>
        <v>135000</v>
      </c>
      <c r="I94" s="51">
        <f t="shared" si="11"/>
        <v>135000</v>
      </c>
    </row>
    <row r="95" spans="1:9" s="6" customFormat="1" ht="25.5" x14ac:dyDescent="0.25">
      <c r="A95" s="17" t="s">
        <v>150</v>
      </c>
      <c r="B95" s="41" t="s">
        <v>195</v>
      </c>
      <c r="C95" s="60" t="s">
        <v>172</v>
      </c>
      <c r="D95" s="60" t="s">
        <v>82</v>
      </c>
      <c r="E95" s="60" t="s">
        <v>194</v>
      </c>
      <c r="F95" s="67"/>
      <c r="G95" s="51">
        <f t="shared" si="11"/>
        <v>141966</v>
      </c>
      <c r="H95" s="51">
        <f t="shared" si="11"/>
        <v>135000</v>
      </c>
      <c r="I95" s="51">
        <f t="shared" si="11"/>
        <v>135000</v>
      </c>
    </row>
    <row r="96" spans="1:9" ht="25.5" x14ac:dyDescent="0.25">
      <c r="A96" s="17" t="s">
        <v>151</v>
      </c>
      <c r="B96" s="19" t="s">
        <v>54</v>
      </c>
      <c r="C96" s="60" t="s">
        <v>172</v>
      </c>
      <c r="D96" s="60" t="s">
        <v>82</v>
      </c>
      <c r="E96" s="60" t="s">
        <v>194</v>
      </c>
      <c r="F96" s="60" t="s">
        <v>55</v>
      </c>
      <c r="G96" s="51">
        <f t="shared" si="11"/>
        <v>141966</v>
      </c>
      <c r="H96" s="51">
        <f t="shared" si="11"/>
        <v>135000</v>
      </c>
      <c r="I96" s="51">
        <f t="shared" si="11"/>
        <v>135000</v>
      </c>
    </row>
    <row r="97" spans="1:9" ht="28.5" customHeight="1" x14ac:dyDescent="0.25">
      <c r="A97" s="17" t="s">
        <v>152</v>
      </c>
      <c r="B97" s="19" t="s">
        <v>56</v>
      </c>
      <c r="C97" s="60" t="s">
        <v>172</v>
      </c>
      <c r="D97" s="60" t="s">
        <v>82</v>
      </c>
      <c r="E97" s="60" t="s">
        <v>194</v>
      </c>
      <c r="F97" s="60" t="s">
        <v>57</v>
      </c>
      <c r="G97" s="51">
        <v>141966</v>
      </c>
      <c r="H97" s="51">
        <v>135000</v>
      </c>
      <c r="I97" s="51">
        <v>135000</v>
      </c>
    </row>
    <row r="98" spans="1:9" x14ac:dyDescent="0.25">
      <c r="A98" s="17" t="s">
        <v>153</v>
      </c>
      <c r="B98" s="48" t="s">
        <v>11</v>
      </c>
      <c r="C98" s="63" t="s">
        <v>172</v>
      </c>
      <c r="D98" s="68" t="s">
        <v>10</v>
      </c>
      <c r="E98" s="68"/>
      <c r="F98" s="68"/>
      <c r="G98" s="40">
        <f>SUM(G100)</f>
        <v>706980</v>
      </c>
      <c r="H98" s="40">
        <f>SUM(H100)</f>
        <v>371000</v>
      </c>
      <c r="I98" s="40">
        <f>SUM(I100)</f>
        <v>371000</v>
      </c>
    </row>
    <row r="99" spans="1:9" ht="38.25" x14ac:dyDescent="0.25">
      <c r="A99" s="17" t="s">
        <v>154</v>
      </c>
      <c r="B99" s="20" t="s">
        <v>182</v>
      </c>
      <c r="C99" s="60" t="s">
        <v>172</v>
      </c>
      <c r="D99" s="60" t="s">
        <v>10</v>
      </c>
      <c r="E99" s="60" t="s">
        <v>168</v>
      </c>
      <c r="F99" s="60"/>
      <c r="G99" s="51">
        <f>SUM(G100)</f>
        <v>706980</v>
      </c>
      <c r="H99" s="51">
        <f>SUM(H100)</f>
        <v>371000</v>
      </c>
      <c r="I99" s="51">
        <f>SUM(I100)</f>
        <v>371000</v>
      </c>
    </row>
    <row r="100" spans="1:9" ht="39" x14ac:dyDescent="0.25">
      <c r="A100" s="17" t="s">
        <v>155</v>
      </c>
      <c r="B100" s="32" t="s">
        <v>14</v>
      </c>
      <c r="C100" s="60" t="s">
        <v>172</v>
      </c>
      <c r="D100" s="60" t="s">
        <v>10</v>
      </c>
      <c r="E100" s="60" t="s">
        <v>159</v>
      </c>
      <c r="F100" s="60"/>
      <c r="G100" s="51">
        <f>G101+G104+G107</f>
        <v>706980</v>
      </c>
      <c r="H100" s="51">
        <f>SUM(H101+H104+H107)</f>
        <v>371000</v>
      </c>
      <c r="I100" s="51">
        <f>SUM(I101+I104+I107)</f>
        <v>371000</v>
      </c>
    </row>
    <row r="101" spans="1:9" ht="25.5" x14ac:dyDescent="0.25">
      <c r="A101" s="17" t="s">
        <v>156</v>
      </c>
      <c r="B101" s="41" t="s">
        <v>197</v>
      </c>
      <c r="C101" s="60" t="s">
        <v>172</v>
      </c>
      <c r="D101" s="60" t="s">
        <v>10</v>
      </c>
      <c r="E101" s="60" t="s">
        <v>160</v>
      </c>
      <c r="F101" s="60"/>
      <c r="G101" s="57">
        <f t="shared" ref="G101:I102" si="12">G102</f>
        <v>360000</v>
      </c>
      <c r="H101" s="57">
        <f t="shared" si="12"/>
        <v>355000</v>
      </c>
      <c r="I101" s="57">
        <f t="shared" si="12"/>
        <v>355000</v>
      </c>
    </row>
    <row r="102" spans="1:9" ht="25.5" x14ac:dyDescent="0.25">
      <c r="A102" s="17" t="s">
        <v>157</v>
      </c>
      <c r="B102" s="19" t="s">
        <v>54</v>
      </c>
      <c r="C102" s="60" t="s">
        <v>172</v>
      </c>
      <c r="D102" s="60" t="s">
        <v>10</v>
      </c>
      <c r="E102" s="60" t="s">
        <v>160</v>
      </c>
      <c r="F102" s="60" t="s">
        <v>55</v>
      </c>
      <c r="G102" s="51">
        <f t="shared" si="12"/>
        <v>360000</v>
      </c>
      <c r="H102" s="51">
        <f t="shared" si="12"/>
        <v>355000</v>
      </c>
      <c r="I102" s="51">
        <f t="shared" si="12"/>
        <v>355000</v>
      </c>
    </row>
    <row r="103" spans="1:9" ht="38.25" x14ac:dyDescent="0.25">
      <c r="A103" s="17" t="s">
        <v>158</v>
      </c>
      <c r="B103" s="19" t="s">
        <v>56</v>
      </c>
      <c r="C103" s="60" t="s">
        <v>172</v>
      </c>
      <c r="D103" s="60" t="s">
        <v>10</v>
      </c>
      <c r="E103" s="60" t="s">
        <v>160</v>
      </c>
      <c r="F103" s="60" t="s">
        <v>57</v>
      </c>
      <c r="G103" s="51">
        <v>360000</v>
      </c>
      <c r="H103" s="51">
        <v>355000</v>
      </c>
      <c r="I103" s="51">
        <v>355000</v>
      </c>
    </row>
    <row r="104" spans="1:9" ht="27" customHeight="1" x14ac:dyDescent="0.25">
      <c r="A104" s="17" t="s">
        <v>217</v>
      </c>
      <c r="B104" s="41" t="s">
        <v>196</v>
      </c>
      <c r="C104" s="60" t="s">
        <v>172</v>
      </c>
      <c r="D104" s="60" t="s">
        <v>10</v>
      </c>
      <c r="E104" s="60" t="s">
        <v>161</v>
      </c>
      <c r="F104" s="60"/>
      <c r="G104" s="57">
        <f t="shared" ref="G104:I105" si="13">G105</f>
        <v>27300</v>
      </c>
      <c r="H104" s="57">
        <f t="shared" si="13"/>
        <v>13000</v>
      </c>
      <c r="I104" s="57">
        <f t="shared" si="13"/>
        <v>13000</v>
      </c>
    </row>
    <row r="105" spans="1:9" ht="25.5" x14ac:dyDescent="0.25">
      <c r="A105" s="17" t="s">
        <v>218</v>
      </c>
      <c r="B105" s="19" t="s">
        <v>54</v>
      </c>
      <c r="C105" s="60" t="s">
        <v>172</v>
      </c>
      <c r="D105" s="60" t="s">
        <v>10</v>
      </c>
      <c r="E105" s="60" t="s">
        <v>161</v>
      </c>
      <c r="F105" s="60" t="s">
        <v>55</v>
      </c>
      <c r="G105" s="51">
        <f t="shared" si="13"/>
        <v>27300</v>
      </c>
      <c r="H105" s="51">
        <f t="shared" si="13"/>
        <v>13000</v>
      </c>
      <c r="I105" s="51">
        <f t="shared" si="13"/>
        <v>13000</v>
      </c>
    </row>
    <row r="106" spans="1:9" ht="38.25" x14ac:dyDescent="0.25">
      <c r="A106" s="17" t="s">
        <v>219</v>
      </c>
      <c r="B106" s="19" t="s">
        <v>56</v>
      </c>
      <c r="C106" s="60" t="s">
        <v>172</v>
      </c>
      <c r="D106" s="60" t="s">
        <v>10</v>
      </c>
      <c r="E106" s="60" t="s">
        <v>161</v>
      </c>
      <c r="F106" s="60" t="s">
        <v>57</v>
      </c>
      <c r="G106" s="51">
        <v>27300</v>
      </c>
      <c r="H106" s="51">
        <v>13000</v>
      </c>
      <c r="I106" s="51">
        <v>13000</v>
      </c>
    </row>
    <row r="107" spans="1:9" ht="30" x14ac:dyDescent="0.25">
      <c r="A107" s="17" t="s">
        <v>220</v>
      </c>
      <c r="B107" s="49" t="s">
        <v>92</v>
      </c>
      <c r="C107" s="60" t="s">
        <v>172</v>
      </c>
      <c r="D107" s="60" t="s">
        <v>10</v>
      </c>
      <c r="E107" s="60" t="s">
        <v>162</v>
      </c>
      <c r="F107" s="60"/>
      <c r="G107" s="58">
        <f>G108+G110+G112</f>
        <v>319680</v>
      </c>
      <c r="H107" s="58">
        <f t="shared" ref="G107:I112" si="14">H108</f>
        <v>3000</v>
      </c>
      <c r="I107" s="58">
        <f t="shared" si="14"/>
        <v>3000</v>
      </c>
    </row>
    <row r="108" spans="1:9" ht="25.5" x14ac:dyDescent="0.25">
      <c r="A108" s="17" t="s">
        <v>221</v>
      </c>
      <c r="B108" s="19" t="s">
        <v>54</v>
      </c>
      <c r="C108" s="60" t="s">
        <v>172</v>
      </c>
      <c r="D108" s="60" t="s">
        <v>10</v>
      </c>
      <c r="E108" s="60" t="s">
        <v>162</v>
      </c>
      <c r="F108" s="60" t="s">
        <v>55</v>
      </c>
      <c r="G108" s="51">
        <f t="shared" si="14"/>
        <v>68254</v>
      </c>
      <c r="H108" s="51">
        <f t="shared" si="14"/>
        <v>3000</v>
      </c>
      <c r="I108" s="51">
        <f t="shared" si="14"/>
        <v>3000</v>
      </c>
    </row>
    <row r="109" spans="1:9" ht="38.25" x14ac:dyDescent="0.25">
      <c r="A109" s="17" t="s">
        <v>222</v>
      </c>
      <c r="B109" s="19" t="s">
        <v>56</v>
      </c>
      <c r="C109" s="60" t="s">
        <v>172</v>
      </c>
      <c r="D109" s="60" t="s">
        <v>10</v>
      </c>
      <c r="E109" s="60" t="s">
        <v>162</v>
      </c>
      <c r="F109" s="60" t="s">
        <v>57</v>
      </c>
      <c r="G109" s="51">
        <v>68254</v>
      </c>
      <c r="H109" s="51">
        <v>3000</v>
      </c>
      <c r="I109" s="51">
        <v>3000</v>
      </c>
    </row>
    <row r="110" spans="1:9" ht="25.5" x14ac:dyDescent="0.25">
      <c r="A110" s="17" t="s">
        <v>223</v>
      </c>
      <c r="B110" s="19" t="s">
        <v>54</v>
      </c>
      <c r="C110" s="60" t="s">
        <v>172</v>
      </c>
      <c r="D110" s="60" t="s">
        <v>10</v>
      </c>
      <c r="E110" s="60" t="s">
        <v>225</v>
      </c>
      <c r="F110" s="60" t="s">
        <v>55</v>
      </c>
      <c r="G110" s="51">
        <f t="shared" si="14"/>
        <v>250000</v>
      </c>
      <c r="H110" s="51">
        <f t="shared" si="14"/>
        <v>0</v>
      </c>
      <c r="I110" s="51">
        <f t="shared" si="14"/>
        <v>0</v>
      </c>
    </row>
    <row r="111" spans="1:9" ht="38.25" x14ac:dyDescent="0.25">
      <c r="A111" s="17" t="s">
        <v>51</v>
      </c>
      <c r="B111" s="19" t="s">
        <v>56</v>
      </c>
      <c r="C111" s="60" t="s">
        <v>172</v>
      </c>
      <c r="D111" s="60" t="s">
        <v>10</v>
      </c>
      <c r="E111" s="60" t="s">
        <v>225</v>
      </c>
      <c r="F111" s="60" t="s">
        <v>57</v>
      </c>
      <c r="G111" s="51">
        <v>250000</v>
      </c>
      <c r="H111" s="51">
        <v>0</v>
      </c>
      <c r="I111" s="51">
        <v>0</v>
      </c>
    </row>
    <row r="112" spans="1:9" ht="25.5" x14ac:dyDescent="0.25">
      <c r="A112" s="17" t="s">
        <v>226</v>
      </c>
      <c r="B112" s="19" t="s">
        <v>54</v>
      </c>
      <c r="C112" s="60" t="s">
        <v>172</v>
      </c>
      <c r="D112" s="60" t="s">
        <v>10</v>
      </c>
      <c r="E112" s="60" t="s">
        <v>224</v>
      </c>
      <c r="F112" s="60" t="s">
        <v>55</v>
      </c>
      <c r="G112" s="51">
        <f t="shared" si="14"/>
        <v>1426</v>
      </c>
      <c r="H112" s="51">
        <f t="shared" si="14"/>
        <v>0</v>
      </c>
      <c r="I112" s="51">
        <f t="shared" si="14"/>
        <v>0</v>
      </c>
    </row>
    <row r="113" spans="1:9" ht="38.25" x14ac:dyDescent="0.25">
      <c r="A113" s="17" t="s">
        <v>227</v>
      </c>
      <c r="B113" s="19" t="s">
        <v>56</v>
      </c>
      <c r="C113" s="60" t="s">
        <v>172</v>
      </c>
      <c r="D113" s="60" t="s">
        <v>10</v>
      </c>
      <c r="E113" s="60" t="s">
        <v>224</v>
      </c>
      <c r="F113" s="60" t="s">
        <v>57</v>
      </c>
      <c r="G113" s="51">
        <v>1426</v>
      </c>
      <c r="H113" s="51">
        <v>0</v>
      </c>
      <c r="I113" s="51">
        <v>0</v>
      </c>
    </row>
    <row r="114" spans="1:9" x14ac:dyDescent="0.25">
      <c r="A114" s="17" t="s">
        <v>227</v>
      </c>
      <c r="B114" s="48" t="s">
        <v>60</v>
      </c>
      <c r="C114" s="63" t="s">
        <v>172</v>
      </c>
      <c r="D114" s="68" t="s">
        <v>29</v>
      </c>
      <c r="E114" s="68"/>
      <c r="F114" s="68"/>
      <c r="G114" s="40">
        <f>G115</f>
        <v>10000</v>
      </c>
      <c r="H114" s="40">
        <f>H115</f>
        <v>10000</v>
      </c>
      <c r="I114" s="40">
        <f>I115</f>
        <v>10000</v>
      </c>
    </row>
    <row r="115" spans="1:9" ht="30" x14ac:dyDescent="0.25">
      <c r="A115" s="17" t="s">
        <v>230</v>
      </c>
      <c r="B115" s="36" t="s">
        <v>86</v>
      </c>
      <c r="C115" s="60" t="s">
        <v>172</v>
      </c>
      <c r="D115" s="60" t="s">
        <v>32</v>
      </c>
      <c r="E115" s="60"/>
      <c r="F115" s="60"/>
      <c r="G115" s="51">
        <f>SUM(G120)</f>
        <v>10000</v>
      </c>
      <c r="H115" s="51">
        <f>SUM(H120)</f>
        <v>10000</v>
      </c>
      <c r="I115" s="51">
        <f>SUM(I120)</f>
        <v>10000</v>
      </c>
    </row>
    <row r="116" spans="1:9" ht="38.25" x14ac:dyDescent="0.25">
      <c r="A116" s="17" t="s">
        <v>231</v>
      </c>
      <c r="B116" s="19" t="s">
        <v>183</v>
      </c>
      <c r="C116" s="60" t="s">
        <v>172</v>
      </c>
      <c r="D116" s="60" t="s">
        <v>32</v>
      </c>
      <c r="E116" s="60" t="s">
        <v>168</v>
      </c>
      <c r="F116" s="60"/>
      <c r="G116" s="51">
        <f t="shared" ref="G116:I118" si="15">SUM(G117)</f>
        <v>10000</v>
      </c>
      <c r="H116" s="51">
        <f t="shared" si="15"/>
        <v>10000</v>
      </c>
      <c r="I116" s="51">
        <f t="shared" si="15"/>
        <v>10000</v>
      </c>
    </row>
    <row r="117" spans="1:9" ht="25.5" x14ac:dyDescent="0.25">
      <c r="A117" s="17" t="s">
        <v>232</v>
      </c>
      <c r="B117" s="19" t="s">
        <v>177</v>
      </c>
      <c r="C117" s="60" t="s">
        <v>172</v>
      </c>
      <c r="D117" s="60" t="s">
        <v>32</v>
      </c>
      <c r="E117" s="60" t="s">
        <v>166</v>
      </c>
      <c r="F117" s="60"/>
      <c r="G117" s="51">
        <f t="shared" si="15"/>
        <v>10000</v>
      </c>
      <c r="H117" s="51">
        <f t="shared" si="15"/>
        <v>10000</v>
      </c>
      <c r="I117" s="51">
        <f t="shared" si="15"/>
        <v>10000</v>
      </c>
    </row>
    <row r="118" spans="1:9" ht="25.5" x14ac:dyDescent="0.25">
      <c r="A118" s="17" t="s">
        <v>233</v>
      </c>
      <c r="B118" s="19" t="s">
        <v>3</v>
      </c>
      <c r="C118" s="60" t="s">
        <v>172</v>
      </c>
      <c r="D118" s="60" t="s">
        <v>32</v>
      </c>
      <c r="E118" s="60" t="s">
        <v>199</v>
      </c>
      <c r="F118" s="60"/>
      <c r="G118" s="51">
        <f t="shared" si="15"/>
        <v>10000</v>
      </c>
      <c r="H118" s="51">
        <f t="shared" si="15"/>
        <v>10000</v>
      </c>
      <c r="I118" s="51">
        <f t="shared" si="15"/>
        <v>10000</v>
      </c>
    </row>
    <row r="119" spans="1:9" ht="25.5" x14ac:dyDescent="0.25">
      <c r="A119" s="17" t="s">
        <v>240</v>
      </c>
      <c r="B119" s="19" t="s">
        <v>54</v>
      </c>
      <c r="C119" s="60" t="s">
        <v>172</v>
      </c>
      <c r="D119" s="60" t="s">
        <v>32</v>
      </c>
      <c r="E119" s="60" t="s">
        <v>199</v>
      </c>
      <c r="F119" s="60" t="s">
        <v>57</v>
      </c>
      <c r="G119" s="51">
        <f>G120</f>
        <v>10000</v>
      </c>
      <c r="H119" s="51">
        <f>H120</f>
        <v>10000</v>
      </c>
      <c r="I119" s="51">
        <f>I120</f>
        <v>10000</v>
      </c>
    </row>
    <row r="120" spans="1:9" ht="38.25" x14ac:dyDescent="0.25">
      <c r="A120" s="17" t="s">
        <v>241</v>
      </c>
      <c r="B120" s="19" t="s">
        <v>56</v>
      </c>
      <c r="C120" s="60" t="s">
        <v>172</v>
      </c>
      <c r="D120" s="60" t="s">
        <v>32</v>
      </c>
      <c r="E120" s="60" t="s">
        <v>199</v>
      </c>
      <c r="F120" s="60" t="s">
        <v>208</v>
      </c>
      <c r="G120" s="51">
        <v>10000</v>
      </c>
      <c r="H120" s="51">
        <v>10000</v>
      </c>
      <c r="I120" s="51">
        <v>10000</v>
      </c>
    </row>
    <row r="121" spans="1:9" ht="27.6" customHeight="1" x14ac:dyDescent="0.25">
      <c r="A121" s="17" t="s">
        <v>242</v>
      </c>
      <c r="B121" s="25" t="s">
        <v>1</v>
      </c>
      <c r="C121" s="60"/>
      <c r="D121" s="60"/>
      <c r="E121" s="60"/>
      <c r="F121" s="60"/>
      <c r="G121" s="59">
        <v>0</v>
      </c>
      <c r="H121" s="59">
        <v>80851</v>
      </c>
      <c r="I121" s="59">
        <v>156063</v>
      </c>
    </row>
    <row r="122" spans="1:9" x14ac:dyDescent="0.25">
      <c r="A122" s="17" t="s">
        <v>243</v>
      </c>
      <c r="B122" s="25" t="s">
        <v>18</v>
      </c>
      <c r="C122" s="22"/>
      <c r="D122" s="22"/>
      <c r="E122" s="23"/>
      <c r="F122" s="22"/>
      <c r="G122" s="58">
        <f>SUM(G121+G114+G84+G73+G57+G49+G13)</f>
        <v>4671793.97</v>
      </c>
      <c r="H122" s="58">
        <f>SUM(H121+H114+H84+H73+H57+H49+H13)</f>
        <v>3353792</v>
      </c>
      <c r="I122" s="58">
        <f>SUM(I121+I114+I84+I73+I57+I49+I13)</f>
        <v>3388304</v>
      </c>
    </row>
    <row r="124" spans="1:9" x14ac:dyDescent="0.25">
      <c r="G124" s="9"/>
    </row>
  </sheetData>
  <autoFilter ref="A10:I122"/>
  <mergeCells count="4">
    <mergeCell ref="A6:I6"/>
    <mergeCell ref="A7:I7"/>
    <mergeCell ref="H4:I4"/>
    <mergeCell ref="B4:C4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35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юзер</cp:lastModifiedBy>
  <cp:lastPrinted>2019-10-09T04:18:04Z</cp:lastPrinted>
  <dcterms:created xsi:type="dcterms:W3CDTF">2007-10-12T08:23:45Z</dcterms:created>
  <dcterms:modified xsi:type="dcterms:W3CDTF">2019-10-09T04:32:14Z</dcterms:modified>
</cp:coreProperties>
</file>